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330" tabRatio="683"/>
  </bookViews>
  <sheets>
    <sheet name="جدول اطلاعات حقوق دستمزد " sheetId="4" r:id="rId1"/>
    <sheet name="جدول مالیات حقوق" sheetId="6" r:id="rId2"/>
    <sheet name="جدول اطلاعات حقوق پرسنل" sheetId="1" r:id="rId3"/>
    <sheet name="مالیات عیدی سال 1403 " sheetId="5" r:id="rId4"/>
  </sheets>
  <definedNames>
    <definedName name="_xlnm._FilterDatabase" localSheetId="2" hidden="1">'جدول اطلاعات حقوق پرسنل'!$A$2:$J$13</definedName>
    <definedName name="_xlnm._FilterDatabase" localSheetId="3" hidden="1">'مالیات عیدی سال 1403 '!$A$2:$Y$13</definedName>
    <definedName name="mabna" localSheetId="1">'جدول مالیات حقوق'!$A$2:$F$9</definedName>
    <definedName name="mabna">#REF!</definedName>
    <definedName name="_xlnm.Print_Titles" localSheetId="2">'جدول اطلاعات حقوق پرسنل'!$1:$1</definedName>
    <definedName name="_xlnm.Print_Titles" localSheetId="3">'مالیات عیدی سال 1403 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5" l="1"/>
  <c r="R11" i="5"/>
  <c r="R12" i="5"/>
  <c r="R13" i="5"/>
  <c r="R14" i="5"/>
  <c r="P10" i="5"/>
  <c r="P11" i="5"/>
  <c r="P12" i="5"/>
  <c r="P13" i="5"/>
  <c r="P14" i="5"/>
  <c r="O10" i="5"/>
  <c r="O11" i="5"/>
  <c r="O12" i="5"/>
  <c r="O13" i="5"/>
  <c r="O14" i="5"/>
  <c r="J4" i="1" l="1"/>
  <c r="J5" i="1"/>
  <c r="J6" i="1"/>
  <c r="J7" i="1"/>
  <c r="J8" i="1"/>
  <c r="J9" i="1"/>
  <c r="J10" i="1"/>
  <c r="J11" i="1"/>
  <c r="J12" i="1"/>
  <c r="E8" i="6" l="1"/>
  <c r="D7" i="6"/>
  <c r="D6" i="6"/>
  <c r="D5" i="6"/>
  <c r="D4" i="6"/>
  <c r="C7" i="6"/>
  <c r="C6" i="6"/>
  <c r="E7" i="6"/>
  <c r="A7" i="6"/>
  <c r="E6" i="6"/>
  <c r="E5" i="6"/>
  <c r="C4" i="6"/>
  <c r="C5" i="6"/>
  <c r="A6" i="6"/>
  <c r="A5" i="6"/>
  <c r="P11" i="4" l="1"/>
  <c r="P10" i="4"/>
  <c r="P7" i="4"/>
  <c r="BG4" i="1" l="1"/>
  <c r="BH4" i="1"/>
  <c r="BI4" i="1"/>
  <c r="BJ4" i="1"/>
  <c r="BG5" i="1"/>
  <c r="BH5" i="1"/>
  <c r="BI5" i="1"/>
  <c r="BJ5" i="1"/>
  <c r="BG6" i="1"/>
  <c r="BH6" i="1"/>
  <c r="BI6" i="1"/>
  <c r="BJ6" i="1"/>
  <c r="BG7" i="1"/>
  <c r="BH7" i="1"/>
  <c r="BI7" i="1"/>
  <c r="BJ7" i="1"/>
  <c r="BG8" i="1"/>
  <c r="BH8" i="1"/>
  <c r="BI8" i="1"/>
  <c r="BJ8" i="1"/>
  <c r="BG9" i="1"/>
  <c r="BH9" i="1"/>
  <c r="BI9" i="1"/>
  <c r="BJ9" i="1"/>
  <c r="BG10" i="1"/>
  <c r="BH10" i="1"/>
  <c r="BI10" i="1"/>
  <c r="BJ10" i="1"/>
  <c r="BG11" i="1"/>
  <c r="BH11" i="1"/>
  <c r="BI11" i="1"/>
  <c r="BJ11" i="1"/>
  <c r="I4" i="5" l="1"/>
  <c r="J4" i="5"/>
  <c r="K4" i="5"/>
  <c r="R4" i="5" s="1"/>
  <c r="L4" i="5"/>
  <c r="M4" i="5"/>
  <c r="I5" i="5"/>
  <c r="J5" i="5"/>
  <c r="K5" i="5"/>
  <c r="R5" i="5" s="1"/>
  <c r="L5" i="5"/>
  <c r="M5" i="5"/>
  <c r="P4" i="5" l="1"/>
  <c r="O4" i="5"/>
  <c r="P5" i="5"/>
  <c r="O5" i="5"/>
  <c r="B23" i="6"/>
  <c r="C23" i="6" s="1"/>
  <c r="J6" i="5"/>
  <c r="J8" i="5"/>
  <c r="J11" i="5"/>
  <c r="J13" i="1"/>
  <c r="J13" i="5" s="1"/>
  <c r="J14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K15" i="1"/>
  <c r="X15" i="5"/>
  <c r="B41" i="6"/>
  <c r="C41" i="6" s="1"/>
  <c r="B76" i="6"/>
  <c r="C76" i="6" s="1"/>
  <c r="B112" i="6"/>
  <c r="C112" i="6" s="1"/>
  <c r="B144" i="6"/>
  <c r="C144" i="6" s="1"/>
  <c r="B177" i="6"/>
  <c r="C177" i="6" s="1"/>
  <c r="B215" i="6"/>
  <c r="C215" i="6" s="1"/>
  <c r="B245" i="6"/>
  <c r="C245" i="6" s="1"/>
  <c r="B267" i="6"/>
  <c r="C267" i="6" s="1"/>
  <c r="B290" i="6"/>
  <c r="C290" i="6" s="1"/>
  <c r="B310" i="6"/>
  <c r="C310" i="6" s="1"/>
  <c r="B331" i="6"/>
  <c r="C331" i="6" s="1"/>
  <c r="B354" i="6"/>
  <c r="C354" i="6" s="1"/>
  <c r="B366" i="6"/>
  <c r="C366" i="6" s="1"/>
  <c r="B386" i="6"/>
  <c r="C386" i="6" s="1"/>
  <c r="B5" i="5"/>
  <c r="C5" i="5"/>
  <c r="D5" i="5"/>
  <c r="E5" i="5"/>
  <c r="F5" i="5"/>
  <c r="G5" i="5"/>
  <c r="H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J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J9" i="5"/>
  <c r="B10" i="5"/>
  <c r="C10" i="5"/>
  <c r="D10" i="5"/>
  <c r="E10" i="5"/>
  <c r="F10" i="5"/>
  <c r="G10" i="5"/>
  <c r="H10" i="5"/>
  <c r="I10" i="5"/>
  <c r="J10" i="5"/>
  <c r="B11" i="5"/>
  <c r="C11" i="5"/>
  <c r="D11" i="5"/>
  <c r="E11" i="5"/>
  <c r="F11" i="5"/>
  <c r="G11" i="5"/>
  <c r="H11" i="5"/>
  <c r="I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J14" i="5"/>
  <c r="E4" i="5"/>
  <c r="F4" i="5"/>
  <c r="G4" i="5"/>
  <c r="H4" i="5"/>
  <c r="C4" i="5"/>
  <c r="D4" i="5"/>
  <c r="B4" i="5"/>
  <c r="B382" i="6" l="1"/>
  <c r="C382" i="6" s="1"/>
  <c r="B302" i="6"/>
  <c r="C302" i="6" s="1"/>
  <c r="B201" i="6"/>
  <c r="C201" i="6" s="1"/>
  <c r="B63" i="6"/>
  <c r="C63" i="6" s="1"/>
  <c r="B379" i="6"/>
  <c r="C379" i="6" s="1"/>
  <c r="B339" i="6"/>
  <c r="C339" i="6" s="1"/>
  <c r="B298" i="6"/>
  <c r="C298" i="6" s="1"/>
  <c r="B254" i="6"/>
  <c r="C254" i="6" s="1"/>
  <c r="B191" i="6"/>
  <c r="C191" i="6" s="1"/>
  <c r="B125" i="6"/>
  <c r="C125" i="6" s="1"/>
  <c r="B55" i="6"/>
  <c r="C55" i="6" s="1"/>
  <c r="B346" i="6"/>
  <c r="C346" i="6" s="1"/>
  <c r="B259" i="6"/>
  <c r="C259" i="6" s="1"/>
  <c r="B132" i="6"/>
  <c r="C132" i="6" s="1"/>
  <c r="B374" i="6"/>
  <c r="C374" i="6" s="1"/>
  <c r="B338" i="6"/>
  <c r="C338" i="6" s="1"/>
  <c r="B294" i="6"/>
  <c r="C294" i="6" s="1"/>
  <c r="B251" i="6"/>
  <c r="C251" i="6" s="1"/>
  <c r="B189" i="6"/>
  <c r="C189" i="6" s="1"/>
  <c r="B119" i="6"/>
  <c r="C119" i="6" s="1"/>
  <c r="B49" i="6"/>
  <c r="C49" i="6" s="1"/>
  <c r="B363" i="6"/>
  <c r="C363" i="6" s="1"/>
  <c r="B282" i="6"/>
  <c r="C282" i="6" s="1"/>
  <c r="B233" i="6"/>
  <c r="C233" i="6" s="1"/>
  <c r="B100" i="6"/>
  <c r="C100" i="6" s="1"/>
  <c r="B395" i="6"/>
  <c r="C395" i="6" s="1"/>
  <c r="B362" i="6"/>
  <c r="C362" i="6" s="1"/>
  <c r="B318" i="6"/>
  <c r="C318" i="6" s="1"/>
  <c r="B275" i="6"/>
  <c r="C275" i="6" s="1"/>
  <c r="B228" i="6"/>
  <c r="C228" i="6" s="1"/>
  <c r="B157" i="6"/>
  <c r="C157" i="6" s="1"/>
  <c r="B88" i="6"/>
  <c r="C88" i="6" s="1"/>
  <c r="B21" i="6"/>
  <c r="C21" i="6" s="1"/>
  <c r="B402" i="6"/>
  <c r="C402" i="6" s="1"/>
  <c r="B323" i="6"/>
  <c r="C323" i="6" s="1"/>
  <c r="B165" i="6"/>
  <c r="C165" i="6" s="1"/>
  <c r="B29" i="6"/>
  <c r="C29" i="6" s="1"/>
  <c r="B387" i="6"/>
  <c r="C387" i="6" s="1"/>
  <c r="B358" i="6"/>
  <c r="C358" i="6" s="1"/>
  <c r="B315" i="6"/>
  <c r="C315" i="6" s="1"/>
  <c r="B274" i="6"/>
  <c r="C274" i="6" s="1"/>
  <c r="B221" i="6"/>
  <c r="C221" i="6" s="1"/>
  <c r="B152" i="6"/>
  <c r="C152" i="6" s="1"/>
  <c r="B87" i="6"/>
  <c r="C87" i="6" s="1"/>
  <c r="B398" i="6"/>
  <c r="C398" i="6" s="1"/>
  <c r="B378" i="6"/>
  <c r="C378" i="6" s="1"/>
  <c r="B355" i="6"/>
  <c r="C355" i="6" s="1"/>
  <c r="B334" i="6"/>
  <c r="C334" i="6" s="1"/>
  <c r="B314" i="6"/>
  <c r="C314" i="6" s="1"/>
  <c r="B291" i="6"/>
  <c r="C291" i="6" s="1"/>
  <c r="B270" i="6"/>
  <c r="C270" i="6" s="1"/>
  <c r="B250" i="6"/>
  <c r="C250" i="6" s="1"/>
  <c r="B216" i="6"/>
  <c r="C216" i="6" s="1"/>
  <c r="B183" i="6"/>
  <c r="C183" i="6" s="1"/>
  <c r="B151" i="6"/>
  <c r="C151" i="6" s="1"/>
  <c r="B113" i="6"/>
  <c r="C113" i="6" s="1"/>
  <c r="B80" i="6"/>
  <c r="C80" i="6" s="1"/>
  <c r="B48" i="6"/>
  <c r="C48" i="6" s="1"/>
  <c r="B394" i="6"/>
  <c r="C394" i="6" s="1"/>
  <c r="B371" i="6"/>
  <c r="C371" i="6" s="1"/>
  <c r="B350" i="6"/>
  <c r="C350" i="6" s="1"/>
  <c r="B330" i="6"/>
  <c r="C330" i="6" s="1"/>
  <c r="B307" i="6"/>
  <c r="C307" i="6" s="1"/>
  <c r="B286" i="6"/>
  <c r="C286" i="6" s="1"/>
  <c r="B266" i="6"/>
  <c r="C266" i="6" s="1"/>
  <c r="B241" i="6"/>
  <c r="C241" i="6" s="1"/>
  <c r="B208" i="6"/>
  <c r="C208" i="6" s="1"/>
  <c r="B176" i="6"/>
  <c r="C176" i="6" s="1"/>
  <c r="B140" i="6"/>
  <c r="C140" i="6" s="1"/>
  <c r="B105" i="6"/>
  <c r="C105" i="6" s="1"/>
  <c r="B73" i="6"/>
  <c r="C73" i="6" s="1"/>
  <c r="B37" i="6"/>
  <c r="C37" i="6" s="1"/>
  <c r="B390" i="6"/>
  <c r="C390" i="6" s="1"/>
  <c r="B370" i="6"/>
  <c r="C370" i="6" s="1"/>
  <c r="B347" i="6"/>
  <c r="C347" i="6" s="1"/>
  <c r="B326" i="6"/>
  <c r="C326" i="6" s="1"/>
  <c r="B306" i="6"/>
  <c r="C306" i="6" s="1"/>
  <c r="B283" i="6"/>
  <c r="C283" i="6" s="1"/>
  <c r="B262" i="6"/>
  <c r="C262" i="6" s="1"/>
  <c r="B240" i="6"/>
  <c r="C240" i="6" s="1"/>
  <c r="B204" i="6"/>
  <c r="C204" i="6" s="1"/>
  <c r="B169" i="6"/>
  <c r="C169" i="6" s="1"/>
  <c r="B137" i="6"/>
  <c r="C137" i="6" s="1"/>
  <c r="B101" i="6"/>
  <c r="C101" i="6" s="1"/>
  <c r="B68" i="6"/>
  <c r="C68" i="6" s="1"/>
  <c r="B36" i="6"/>
  <c r="C36" i="6" s="1"/>
  <c r="B26" i="6"/>
  <c r="C26" i="6" s="1"/>
  <c r="B342" i="6"/>
  <c r="C342" i="6" s="1"/>
  <c r="B322" i="6"/>
  <c r="C322" i="6" s="1"/>
  <c r="B299" i="6"/>
  <c r="C299" i="6" s="1"/>
  <c r="B278" i="6"/>
  <c r="C278" i="6" s="1"/>
  <c r="B258" i="6"/>
  <c r="C258" i="6" s="1"/>
  <c r="B229" i="6"/>
  <c r="C229" i="6" s="1"/>
  <c r="B196" i="6"/>
  <c r="C196" i="6" s="1"/>
  <c r="B164" i="6"/>
  <c r="C164" i="6" s="1"/>
  <c r="B127" i="6"/>
  <c r="C127" i="6" s="1"/>
  <c r="B93" i="6"/>
  <c r="C93" i="6" s="1"/>
  <c r="B61" i="6"/>
  <c r="C61" i="6" s="1"/>
  <c r="B397" i="6"/>
  <c r="C397" i="6" s="1"/>
  <c r="B389" i="6"/>
  <c r="C389" i="6" s="1"/>
  <c r="B381" i="6"/>
  <c r="C381" i="6" s="1"/>
  <c r="B373" i="6"/>
  <c r="C373" i="6" s="1"/>
  <c r="B365" i="6"/>
  <c r="C365" i="6" s="1"/>
  <c r="B357" i="6"/>
  <c r="C357" i="6" s="1"/>
  <c r="B349" i="6"/>
  <c r="C349" i="6" s="1"/>
  <c r="B341" i="6"/>
  <c r="C341" i="6" s="1"/>
  <c r="B333" i="6"/>
  <c r="C333" i="6" s="1"/>
  <c r="B325" i="6"/>
  <c r="C325" i="6" s="1"/>
  <c r="B317" i="6"/>
  <c r="C317" i="6" s="1"/>
  <c r="B309" i="6"/>
  <c r="C309" i="6" s="1"/>
  <c r="B301" i="6"/>
  <c r="C301" i="6" s="1"/>
  <c r="B293" i="6"/>
  <c r="C293" i="6" s="1"/>
  <c r="B285" i="6"/>
  <c r="C285" i="6" s="1"/>
  <c r="B277" i="6"/>
  <c r="C277" i="6" s="1"/>
  <c r="B269" i="6"/>
  <c r="C269" i="6" s="1"/>
  <c r="B261" i="6"/>
  <c r="C261" i="6" s="1"/>
  <c r="B253" i="6"/>
  <c r="C253" i="6" s="1"/>
  <c r="B244" i="6"/>
  <c r="C244" i="6" s="1"/>
  <c r="B232" i="6"/>
  <c r="C232" i="6" s="1"/>
  <c r="B220" i="6"/>
  <c r="C220" i="6" s="1"/>
  <c r="B207" i="6"/>
  <c r="C207" i="6" s="1"/>
  <c r="B193" i="6"/>
  <c r="C193" i="6" s="1"/>
  <c r="B181" i="6"/>
  <c r="C181" i="6" s="1"/>
  <c r="B168" i="6"/>
  <c r="C168" i="6" s="1"/>
  <c r="B156" i="6"/>
  <c r="C156" i="6" s="1"/>
  <c r="B143" i="6"/>
  <c r="C143" i="6" s="1"/>
  <c r="B129" i="6"/>
  <c r="C129" i="6" s="1"/>
  <c r="B117" i="6"/>
  <c r="C117" i="6" s="1"/>
  <c r="B104" i="6"/>
  <c r="C104" i="6" s="1"/>
  <c r="B92" i="6"/>
  <c r="C92" i="6" s="1"/>
  <c r="B79" i="6"/>
  <c r="C79" i="6" s="1"/>
  <c r="B65" i="6"/>
  <c r="C65" i="6" s="1"/>
  <c r="B53" i="6"/>
  <c r="C53" i="6" s="1"/>
  <c r="B40" i="6"/>
  <c r="C40" i="6" s="1"/>
  <c r="B25" i="6"/>
  <c r="C25" i="6" s="1"/>
  <c r="B396" i="6"/>
  <c r="C396" i="6" s="1"/>
  <c r="B388" i="6"/>
  <c r="C388" i="6" s="1"/>
  <c r="B380" i="6"/>
  <c r="C380" i="6" s="1"/>
  <c r="B372" i="6"/>
  <c r="C372" i="6" s="1"/>
  <c r="B364" i="6"/>
  <c r="C364" i="6" s="1"/>
  <c r="B356" i="6"/>
  <c r="C356" i="6" s="1"/>
  <c r="B348" i="6"/>
  <c r="C348" i="6" s="1"/>
  <c r="B340" i="6"/>
  <c r="C340" i="6" s="1"/>
  <c r="B332" i="6"/>
  <c r="C332" i="6" s="1"/>
  <c r="B324" i="6"/>
  <c r="C324" i="6" s="1"/>
  <c r="B316" i="6"/>
  <c r="C316" i="6" s="1"/>
  <c r="B308" i="6"/>
  <c r="C308" i="6" s="1"/>
  <c r="B300" i="6"/>
  <c r="C300" i="6" s="1"/>
  <c r="B292" i="6"/>
  <c r="C292" i="6" s="1"/>
  <c r="B284" i="6"/>
  <c r="C284" i="6" s="1"/>
  <c r="B276" i="6"/>
  <c r="C276" i="6" s="1"/>
  <c r="B268" i="6"/>
  <c r="C268" i="6" s="1"/>
  <c r="B260" i="6"/>
  <c r="C260" i="6" s="1"/>
  <c r="B252" i="6"/>
  <c r="C252" i="6" s="1"/>
  <c r="B243" i="6"/>
  <c r="C243" i="6" s="1"/>
  <c r="B231" i="6"/>
  <c r="C231" i="6" s="1"/>
  <c r="B217" i="6"/>
  <c r="C217" i="6" s="1"/>
  <c r="B205" i="6"/>
  <c r="C205" i="6" s="1"/>
  <c r="B192" i="6"/>
  <c r="C192" i="6" s="1"/>
  <c r="B180" i="6"/>
  <c r="C180" i="6" s="1"/>
  <c r="B167" i="6"/>
  <c r="C167" i="6" s="1"/>
  <c r="B153" i="6"/>
  <c r="C153" i="6" s="1"/>
  <c r="B141" i="6"/>
  <c r="C141" i="6" s="1"/>
  <c r="B128" i="6"/>
  <c r="C128" i="6" s="1"/>
  <c r="B116" i="6"/>
  <c r="C116" i="6" s="1"/>
  <c r="B103" i="6"/>
  <c r="C103" i="6" s="1"/>
  <c r="B89" i="6"/>
  <c r="C89" i="6" s="1"/>
  <c r="B77" i="6"/>
  <c r="C77" i="6" s="1"/>
  <c r="B64" i="6"/>
  <c r="C64" i="6" s="1"/>
  <c r="B52" i="6"/>
  <c r="C52" i="6" s="1"/>
  <c r="B39" i="6"/>
  <c r="C39" i="6" s="1"/>
  <c r="B24" i="6"/>
  <c r="C24" i="6" s="1"/>
  <c r="B401" i="6"/>
  <c r="C401" i="6" s="1"/>
  <c r="B393" i="6"/>
  <c r="C393" i="6" s="1"/>
  <c r="B385" i="6"/>
  <c r="C385" i="6" s="1"/>
  <c r="B377" i="6"/>
  <c r="C377" i="6" s="1"/>
  <c r="B369" i="6"/>
  <c r="C369" i="6" s="1"/>
  <c r="B361" i="6"/>
  <c r="C361" i="6" s="1"/>
  <c r="B353" i="6"/>
  <c r="C353" i="6" s="1"/>
  <c r="B345" i="6"/>
  <c r="C345" i="6" s="1"/>
  <c r="B337" i="6"/>
  <c r="C337" i="6" s="1"/>
  <c r="B329" i="6"/>
  <c r="C329" i="6" s="1"/>
  <c r="B321" i="6"/>
  <c r="C321" i="6" s="1"/>
  <c r="B313" i="6"/>
  <c r="C313" i="6" s="1"/>
  <c r="B305" i="6"/>
  <c r="C305" i="6" s="1"/>
  <c r="B297" i="6"/>
  <c r="C297" i="6" s="1"/>
  <c r="B289" i="6"/>
  <c r="C289" i="6" s="1"/>
  <c r="B281" i="6"/>
  <c r="C281" i="6" s="1"/>
  <c r="B273" i="6"/>
  <c r="C273" i="6" s="1"/>
  <c r="B265" i="6"/>
  <c r="C265" i="6" s="1"/>
  <c r="B257" i="6"/>
  <c r="C257" i="6" s="1"/>
  <c r="B249" i="6"/>
  <c r="C249" i="6" s="1"/>
  <c r="B239" i="6"/>
  <c r="C239" i="6" s="1"/>
  <c r="B225" i="6"/>
  <c r="C225" i="6" s="1"/>
  <c r="B213" i="6"/>
  <c r="C213" i="6" s="1"/>
  <c r="B200" i="6"/>
  <c r="C200" i="6" s="1"/>
  <c r="B188" i="6"/>
  <c r="C188" i="6" s="1"/>
  <c r="B175" i="6"/>
  <c r="C175" i="6" s="1"/>
  <c r="B161" i="6"/>
  <c r="C161" i="6" s="1"/>
  <c r="B149" i="6"/>
  <c r="C149" i="6" s="1"/>
  <c r="B136" i="6"/>
  <c r="C136" i="6" s="1"/>
  <c r="B124" i="6"/>
  <c r="C124" i="6" s="1"/>
  <c r="B111" i="6"/>
  <c r="C111" i="6" s="1"/>
  <c r="B97" i="6"/>
  <c r="C97" i="6" s="1"/>
  <c r="B85" i="6"/>
  <c r="C85" i="6" s="1"/>
  <c r="B72" i="6"/>
  <c r="C72" i="6" s="1"/>
  <c r="B60" i="6"/>
  <c r="C60" i="6" s="1"/>
  <c r="B47" i="6"/>
  <c r="C47" i="6" s="1"/>
  <c r="B33" i="6"/>
  <c r="C33" i="6" s="1"/>
  <c r="B400" i="6"/>
  <c r="C400" i="6" s="1"/>
  <c r="B392" i="6"/>
  <c r="C392" i="6" s="1"/>
  <c r="B384" i="6"/>
  <c r="C384" i="6" s="1"/>
  <c r="B376" i="6"/>
  <c r="C376" i="6" s="1"/>
  <c r="B368" i="6"/>
  <c r="C368" i="6" s="1"/>
  <c r="B360" i="6"/>
  <c r="C360" i="6" s="1"/>
  <c r="B352" i="6"/>
  <c r="C352" i="6" s="1"/>
  <c r="B344" i="6"/>
  <c r="C344" i="6" s="1"/>
  <c r="B336" i="6"/>
  <c r="C336" i="6" s="1"/>
  <c r="B328" i="6"/>
  <c r="C328" i="6" s="1"/>
  <c r="B320" i="6"/>
  <c r="C320" i="6" s="1"/>
  <c r="B312" i="6"/>
  <c r="C312" i="6" s="1"/>
  <c r="B304" i="6"/>
  <c r="C304" i="6" s="1"/>
  <c r="B296" i="6"/>
  <c r="C296" i="6" s="1"/>
  <c r="B288" i="6"/>
  <c r="C288" i="6" s="1"/>
  <c r="B280" i="6"/>
  <c r="C280" i="6" s="1"/>
  <c r="B272" i="6"/>
  <c r="C272" i="6" s="1"/>
  <c r="B264" i="6"/>
  <c r="C264" i="6" s="1"/>
  <c r="B256" i="6"/>
  <c r="C256" i="6" s="1"/>
  <c r="B248" i="6"/>
  <c r="C248" i="6" s="1"/>
  <c r="B237" i="6"/>
  <c r="C237" i="6" s="1"/>
  <c r="B224" i="6"/>
  <c r="C224" i="6" s="1"/>
  <c r="B212" i="6"/>
  <c r="C212" i="6" s="1"/>
  <c r="B199" i="6"/>
  <c r="C199" i="6" s="1"/>
  <c r="B185" i="6"/>
  <c r="C185" i="6" s="1"/>
  <c r="B173" i="6"/>
  <c r="C173" i="6" s="1"/>
  <c r="B160" i="6"/>
  <c r="C160" i="6" s="1"/>
  <c r="B148" i="6"/>
  <c r="C148" i="6" s="1"/>
  <c r="B135" i="6"/>
  <c r="C135" i="6" s="1"/>
  <c r="B121" i="6"/>
  <c r="C121" i="6" s="1"/>
  <c r="B109" i="6"/>
  <c r="C109" i="6" s="1"/>
  <c r="B96" i="6"/>
  <c r="C96" i="6" s="1"/>
  <c r="B84" i="6"/>
  <c r="C84" i="6" s="1"/>
  <c r="B71" i="6"/>
  <c r="C71" i="6" s="1"/>
  <c r="B57" i="6"/>
  <c r="C57" i="6" s="1"/>
  <c r="B45" i="6"/>
  <c r="C45" i="6" s="1"/>
  <c r="B32" i="6"/>
  <c r="C32" i="6" s="1"/>
  <c r="B399" i="6"/>
  <c r="C399" i="6" s="1"/>
  <c r="B391" i="6"/>
  <c r="C391" i="6" s="1"/>
  <c r="B383" i="6"/>
  <c r="C383" i="6" s="1"/>
  <c r="B375" i="6"/>
  <c r="C375" i="6" s="1"/>
  <c r="B367" i="6"/>
  <c r="C367" i="6" s="1"/>
  <c r="B359" i="6"/>
  <c r="C359" i="6" s="1"/>
  <c r="B351" i="6"/>
  <c r="C351" i="6" s="1"/>
  <c r="B343" i="6"/>
  <c r="C343" i="6" s="1"/>
  <c r="B335" i="6"/>
  <c r="C335" i="6" s="1"/>
  <c r="B327" i="6"/>
  <c r="C327" i="6" s="1"/>
  <c r="B319" i="6"/>
  <c r="C319" i="6" s="1"/>
  <c r="B311" i="6"/>
  <c r="C311" i="6" s="1"/>
  <c r="B303" i="6"/>
  <c r="C303" i="6" s="1"/>
  <c r="B295" i="6"/>
  <c r="C295" i="6" s="1"/>
  <c r="B287" i="6"/>
  <c r="C287" i="6" s="1"/>
  <c r="B279" i="6"/>
  <c r="C279" i="6" s="1"/>
  <c r="B271" i="6"/>
  <c r="C271" i="6" s="1"/>
  <c r="B263" i="6"/>
  <c r="C263" i="6" s="1"/>
  <c r="B255" i="6"/>
  <c r="C255" i="6" s="1"/>
  <c r="B247" i="6"/>
  <c r="C247" i="6" s="1"/>
  <c r="B236" i="6"/>
  <c r="C236" i="6" s="1"/>
  <c r="B223" i="6"/>
  <c r="C223" i="6" s="1"/>
  <c r="B209" i="6"/>
  <c r="C209" i="6" s="1"/>
  <c r="B197" i="6"/>
  <c r="C197" i="6" s="1"/>
  <c r="B184" i="6"/>
  <c r="C184" i="6" s="1"/>
  <c r="B172" i="6"/>
  <c r="C172" i="6" s="1"/>
  <c r="B159" i="6"/>
  <c r="C159" i="6" s="1"/>
  <c r="B145" i="6"/>
  <c r="C145" i="6" s="1"/>
  <c r="B133" i="6"/>
  <c r="C133" i="6" s="1"/>
  <c r="B120" i="6"/>
  <c r="C120" i="6" s="1"/>
  <c r="B108" i="6"/>
  <c r="C108" i="6" s="1"/>
  <c r="B95" i="6"/>
  <c r="C95" i="6" s="1"/>
  <c r="B81" i="6"/>
  <c r="C81" i="6" s="1"/>
  <c r="B69" i="6"/>
  <c r="C69" i="6" s="1"/>
  <c r="B56" i="6"/>
  <c r="C56" i="6" s="1"/>
  <c r="B44" i="6"/>
  <c r="C44" i="6" s="1"/>
  <c r="B31" i="6"/>
  <c r="C31" i="6" s="1"/>
  <c r="B246" i="6"/>
  <c r="C246" i="6" s="1"/>
  <c r="B238" i="6"/>
  <c r="C238" i="6" s="1"/>
  <c r="B230" i="6"/>
  <c r="C230" i="6" s="1"/>
  <c r="B222" i="6"/>
  <c r="C222" i="6" s="1"/>
  <c r="B214" i="6"/>
  <c r="C214" i="6" s="1"/>
  <c r="B206" i="6"/>
  <c r="C206" i="6" s="1"/>
  <c r="B198" i="6"/>
  <c r="C198" i="6" s="1"/>
  <c r="B190" i="6"/>
  <c r="C190" i="6" s="1"/>
  <c r="B182" i="6"/>
  <c r="C182" i="6" s="1"/>
  <c r="B174" i="6"/>
  <c r="C174" i="6" s="1"/>
  <c r="B166" i="6"/>
  <c r="C166" i="6" s="1"/>
  <c r="B158" i="6"/>
  <c r="C158" i="6" s="1"/>
  <c r="B150" i="6"/>
  <c r="C150" i="6" s="1"/>
  <c r="B142" i="6"/>
  <c r="C142" i="6" s="1"/>
  <c r="B134" i="6"/>
  <c r="C134" i="6" s="1"/>
  <c r="B126" i="6"/>
  <c r="C126" i="6" s="1"/>
  <c r="B118" i="6"/>
  <c r="C118" i="6" s="1"/>
  <c r="B110" i="6"/>
  <c r="C110" i="6" s="1"/>
  <c r="B102" i="6"/>
  <c r="C102" i="6" s="1"/>
  <c r="B94" i="6"/>
  <c r="C94" i="6" s="1"/>
  <c r="B86" i="6"/>
  <c r="C86" i="6" s="1"/>
  <c r="B78" i="6"/>
  <c r="C78" i="6" s="1"/>
  <c r="B70" i="6"/>
  <c r="C70" i="6" s="1"/>
  <c r="B62" i="6"/>
  <c r="C62" i="6" s="1"/>
  <c r="B54" i="6"/>
  <c r="C54" i="6" s="1"/>
  <c r="B46" i="6"/>
  <c r="C46" i="6" s="1"/>
  <c r="B38" i="6"/>
  <c r="C38" i="6" s="1"/>
  <c r="B30" i="6"/>
  <c r="C30" i="6" s="1"/>
  <c r="B22" i="6"/>
  <c r="C22" i="6" s="1"/>
  <c r="B28" i="6"/>
  <c r="C28" i="6" s="1"/>
  <c r="B235" i="6"/>
  <c r="C235" i="6" s="1"/>
  <c r="B227" i="6"/>
  <c r="C227" i="6" s="1"/>
  <c r="B219" i="6"/>
  <c r="C219" i="6" s="1"/>
  <c r="B211" i="6"/>
  <c r="C211" i="6" s="1"/>
  <c r="B203" i="6"/>
  <c r="C203" i="6" s="1"/>
  <c r="B195" i="6"/>
  <c r="C195" i="6" s="1"/>
  <c r="B187" i="6"/>
  <c r="C187" i="6" s="1"/>
  <c r="B179" i="6"/>
  <c r="C179" i="6" s="1"/>
  <c r="B171" i="6"/>
  <c r="C171" i="6" s="1"/>
  <c r="B163" i="6"/>
  <c r="C163" i="6" s="1"/>
  <c r="B155" i="6"/>
  <c r="C155" i="6" s="1"/>
  <c r="B147" i="6"/>
  <c r="C147" i="6" s="1"/>
  <c r="B139" i="6"/>
  <c r="C139" i="6" s="1"/>
  <c r="B131" i="6"/>
  <c r="C131" i="6" s="1"/>
  <c r="B123" i="6"/>
  <c r="C123" i="6" s="1"/>
  <c r="B115" i="6"/>
  <c r="C115" i="6" s="1"/>
  <c r="B107" i="6"/>
  <c r="C107" i="6" s="1"/>
  <c r="B99" i="6"/>
  <c r="C99" i="6" s="1"/>
  <c r="B91" i="6"/>
  <c r="C91" i="6" s="1"/>
  <c r="B83" i="6"/>
  <c r="C83" i="6" s="1"/>
  <c r="B75" i="6"/>
  <c r="C75" i="6" s="1"/>
  <c r="B67" i="6"/>
  <c r="C67" i="6" s="1"/>
  <c r="B59" i="6"/>
  <c r="C59" i="6" s="1"/>
  <c r="B51" i="6"/>
  <c r="C51" i="6" s="1"/>
  <c r="B43" i="6"/>
  <c r="C43" i="6" s="1"/>
  <c r="B35" i="6"/>
  <c r="C35" i="6" s="1"/>
  <c r="B27" i="6"/>
  <c r="C27" i="6" s="1"/>
  <c r="B242" i="6"/>
  <c r="C242" i="6" s="1"/>
  <c r="B234" i="6"/>
  <c r="C234" i="6" s="1"/>
  <c r="B226" i="6"/>
  <c r="C226" i="6" s="1"/>
  <c r="B218" i="6"/>
  <c r="C218" i="6" s="1"/>
  <c r="B210" i="6"/>
  <c r="C210" i="6" s="1"/>
  <c r="B202" i="6"/>
  <c r="C202" i="6" s="1"/>
  <c r="B194" i="6"/>
  <c r="C194" i="6" s="1"/>
  <c r="B186" i="6"/>
  <c r="C186" i="6" s="1"/>
  <c r="B178" i="6"/>
  <c r="C178" i="6" s="1"/>
  <c r="B170" i="6"/>
  <c r="C170" i="6" s="1"/>
  <c r="B162" i="6"/>
  <c r="C162" i="6" s="1"/>
  <c r="B154" i="6"/>
  <c r="C154" i="6" s="1"/>
  <c r="B146" i="6"/>
  <c r="C146" i="6" s="1"/>
  <c r="B138" i="6"/>
  <c r="C138" i="6" s="1"/>
  <c r="B130" i="6"/>
  <c r="C130" i="6" s="1"/>
  <c r="B122" i="6"/>
  <c r="C122" i="6" s="1"/>
  <c r="B114" i="6"/>
  <c r="C114" i="6" s="1"/>
  <c r="B106" i="6"/>
  <c r="C106" i="6" s="1"/>
  <c r="B98" i="6"/>
  <c r="C98" i="6" s="1"/>
  <c r="B90" i="6"/>
  <c r="C90" i="6" s="1"/>
  <c r="B82" i="6"/>
  <c r="C82" i="6" s="1"/>
  <c r="B74" i="6"/>
  <c r="C74" i="6" s="1"/>
  <c r="B66" i="6"/>
  <c r="C66" i="6" s="1"/>
  <c r="B58" i="6"/>
  <c r="C58" i="6" s="1"/>
  <c r="B50" i="6"/>
  <c r="C50" i="6" s="1"/>
  <c r="B42" i="6"/>
  <c r="C42" i="6" s="1"/>
  <c r="B34" i="6"/>
  <c r="C34" i="6" s="1"/>
  <c r="I15" i="5"/>
  <c r="J15" i="5"/>
  <c r="U14" i="5" l="1"/>
  <c r="N4" i="5"/>
  <c r="M6" i="5"/>
  <c r="N6" i="5"/>
  <c r="U6" i="5" s="1"/>
  <c r="M7" i="5"/>
  <c r="N7" i="5"/>
  <c r="U7" i="5" s="1"/>
  <c r="M8" i="5"/>
  <c r="N8" i="5"/>
  <c r="U8" i="5" s="1"/>
  <c r="M9" i="5"/>
  <c r="N9" i="5"/>
  <c r="U9" i="5" s="1"/>
  <c r="M10" i="5"/>
  <c r="N10" i="5"/>
  <c r="U10" i="5" s="1"/>
  <c r="M11" i="5"/>
  <c r="N11" i="5"/>
  <c r="U11" i="5" s="1"/>
  <c r="BI12" i="1"/>
  <c r="M12" i="5" s="1"/>
  <c r="BJ12" i="1"/>
  <c r="N12" i="5" s="1"/>
  <c r="U12" i="5" s="1"/>
  <c r="BI13" i="1"/>
  <c r="M13" i="5" s="1"/>
  <c r="BJ13" i="1"/>
  <c r="N13" i="5" s="1"/>
  <c r="U13" i="5" s="1"/>
  <c r="BI14" i="1"/>
  <c r="M14" i="5" s="1"/>
  <c r="BJ14" i="1"/>
  <c r="N14" i="5" s="1"/>
  <c r="L6" i="5"/>
  <c r="L7" i="5"/>
  <c r="L8" i="5"/>
  <c r="L9" i="5"/>
  <c r="L10" i="5"/>
  <c r="L11" i="5"/>
  <c r="BH12" i="1"/>
  <c r="L12" i="5" s="1"/>
  <c r="BH13" i="1"/>
  <c r="L13" i="5" s="1"/>
  <c r="BH14" i="1"/>
  <c r="L14" i="5" s="1"/>
  <c r="K6" i="5"/>
  <c r="K8" i="5"/>
  <c r="K9" i="5"/>
  <c r="K10" i="5"/>
  <c r="K11" i="5"/>
  <c r="BG12" i="1"/>
  <c r="K12" i="5" s="1"/>
  <c r="BG13" i="1"/>
  <c r="K13" i="5" s="1"/>
  <c r="BG14" i="1"/>
  <c r="K14" i="5" s="1"/>
  <c r="R9" i="5" l="1"/>
  <c r="P9" i="5"/>
  <c r="O9" i="5"/>
  <c r="R8" i="5"/>
  <c r="P8" i="5"/>
  <c r="O8" i="5"/>
  <c r="R6" i="5"/>
  <c r="P6" i="5"/>
  <c r="O6" i="5"/>
  <c r="Q6" i="5" s="1"/>
  <c r="Q9" i="5"/>
  <c r="Q8" i="5"/>
  <c r="S8" i="5" s="1"/>
  <c r="Q10" i="5"/>
  <c r="N5" i="5"/>
  <c r="U5" i="5" s="1"/>
  <c r="Q14" i="5"/>
  <c r="S14" i="5" s="1"/>
  <c r="T14" i="5" s="1"/>
  <c r="Q13" i="5"/>
  <c r="S13" i="5" s="1"/>
  <c r="T13" i="5" s="1"/>
  <c r="Q12" i="5"/>
  <c r="S12" i="5" s="1"/>
  <c r="T12" i="5" s="1"/>
  <c r="K7" i="5"/>
  <c r="U4" i="5"/>
  <c r="BJ15" i="1"/>
  <c r="M15" i="5"/>
  <c r="BI15" i="1"/>
  <c r="Q5" i="5"/>
  <c r="S5" i="5" s="1"/>
  <c r="BH15" i="1"/>
  <c r="L15" i="5"/>
  <c r="BG15" i="1"/>
  <c r="Q11" i="5"/>
  <c r="P7" i="5" l="1"/>
  <c r="O7" i="5"/>
  <c r="Q7" i="5" s="1"/>
  <c r="R7" i="5"/>
  <c r="S9" i="5"/>
  <c r="T9" i="5" s="1"/>
  <c r="S11" i="5"/>
  <c r="T11" i="5" s="1"/>
  <c r="T5" i="5"/>
  <c r="V5" i="5" s="1"/>
  <c r="T8" i="5"/>
  <c r="S6" i="5"/>
  <c r="S10" i="5"/>
  <c r="T10" i="5" s="1"/>
  <c r="N15" i="5"/>
  <c r="U15" i="5"/>
  <c r="K15" i="5"/>
  <c r="P15" i="5"/>
  <c r="V13" i="5"/>
  <c r="W13" i="5" s="1"/>
  <c r="Y13" i="5" s="1"/>
  <c r="B18" i="6"/>
  <c r="C18" i="6" s="1"/>
  <c r="B17" i="6"/>
  <c r="C17" i="6" s="1"/>
  <c r="B19" i="6"/>
  <c r="C19" i="6" s="1"/>
  <c r="B16" i="6" l="1"/>
  <c r="C16" i="6" s="1"/>
  <c r="B14" i="6"/>
  <c r="C14" i="6" s="1"/>
  <c r="S7" i="5"/>
  <c r="T7" i="5" s="1"/>
  <c r="V7" i="5" s="1"/>
  <c r="W7" i="5" s="1"/>
  <c r="Y7" i="5" s="1"/>
  <c r="T6" i="5"/>
  <c r="V6" i="5" s="1"/>
  <c r="W6" i="5" s="1"/>
  <c r="Y6" i="5" s="1"/>
  <c r="R15" i="5"/>
  <c r="B15" i="6"/>
  <c r="C15" i="6" s="1"/>
  <c r="O15" i="5"/>
  <c r="Q4" i="5"/>
  <c r="S4" i="5" s="1"/>
  <c r="W5" i="5"/>
  <c r="V11" i="5"/>
  <c r="W11" i="5" s="1"/>
  <c r="Y11" i="5" s="1"/>
  <c r="V12" i="5"/>
  <c r="W12" i="5" s="1"/>
  <c r="Y12" i="5" s="1"/>
  <c r="V10" i="5"/>
  <c r="W10" i="5" s="1"/>
  <c r="Y10" i="5" s="1"/>
  <c r="V9" i="5"/>
  <c r="W9" i="5" s="1"/>
  <c r="Y9" i="5" s="1"/>
  <c r="V8" i="5"/>
  <c r="W8" i="5" s="1"/>
  <c r="Y8" i="5" s="1"/>
  <c r="V14" i="5"/>
  <c r="W14" i="5" s="1"/>
  <c r="Y14" i="5" s="1"/>
  <c r="L4" i="4"/>
  <c r="L11" i="4" s="1"/>
  <c r="L13" i="4"/>
  <c r="K13" i="4"/>
  <c r="J13" i="4"/>
  <c r="I13" i="4"/>
  <c r="H13" i="4"/>
  <c r="G13" i="4"/>
  <c r="F13" i="4"/>
  <c r="E13" i="4"/>
  <c r="D13" i="4"/>
  <c r="C13" i="4"/>
  <c r="L7" i="4"/>
  <c r="K7" i="4"/>
  <c r="J7" i="4"/>
  <c r="I7" i="4"/>
  <c r="H7" i="4"/>
  <c r="G7" i="4"/>
  <c r="F7" i="4"/>
  <c r="E7" i="4"/>
  <c r="D7" i="4"/>
  <c r="C7" i="4"/>
  <c r="K4" i="4"/>
  <c r="K11" i="4" s="1"/>
  <c r="J4" i="4"/>
  <c r="J11" i="4" s="1"/>
  <c r="I4" i="4"/>
  <c r="I11" i="4" s="1"/>
  <c r="H4" i="4"/>
  <c r="H11" i="4" s="1"/>
  <c r="G4" i="4"/>
  <c r="G11" i="4" s="1"/>
  <c r="F4" i="4"/>
  <c r="F11" i="4" s="1"/>
  <c r="E4" i="4"/>
  <c r="E11" i="4" s="1"/>
  <c r="D4" i="4"/>
  <c r="D11" i="4" s="1"/>
  <c r="C4" i="4"/>
  <c r="C11" i="4" s="1"/>
  <c r="T4" i="5" l="1"/>
  <c r="G10" i="4"/>
  <c r="H10" i="4"/>
  <c r="I10" i="4"/>
  <c r="J10" i="4"/>
  <c r="Q15" i="5"/>
  <c r="Y5" i="5"/>
  <c r="C10" i="4"/>
  <c r="K10" i="4"/>
  <c r="E10" i="4"/>
  <c r="D10" i="4"/>
  <c r="L10" i="4"/>
  <c r="F10" i="4"/>
  <c r="S15" i="5" l="1"/>
  <c r="B20" i="6" s="1"/>
  <c r="C20" i="6" s="1"/>
  <c r="T15" i="5" l="1"/>
  <c r="V4" i="5"/>
  <c r="W4" i="5" s="1"/>
  <c r="V15" i="5" l="1"/>
  <c r="Y4" i="5" l="1"/>
  <c r="Y15" i="5" s="1"/>
  <c r="W15" i="5"/>
</calcChain>
</file>

<file path=xl/sharedStrings.xml><?xml version="1.0" encoding="utf-8"?>
<sst xmlns="http://schemas.openxmlformats.org/spreadsheetml/2006/main" count="518" uniqueCount="65">
  <si>
    <t>ردیف</t>
  </si>
  <si>
    <t>دستمزد روزانه</t>
  </si>
  <si>
    <t xml:space="preserve">حقوق ثابت ماهانه 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</si>
  <si>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</si>
  <si>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</si>
  <si>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</si>
  <si>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</si>
  <si>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</si>
  <si>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</si>
  <si>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</si>
  <si>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آذر</t>
  </si>
  <si>
    <t>دی</t>
  </si>
  <si>
    <t>بهمن</t>
  </si>
  <si>
    <t>اسفند</t>
  </si>
  <si>
    <t>مبلغ عیدی</t>
  </si>
  <si>
    <t>مبلغ سنوات</t>
  </si>
  <si>
    <t>مشمول مالیات</t>
  </si>
  <si>
    <t>معافیت مالیاتی</t>
  </si>
  <si>
    <t>مالیات
پرداخت شده</t>
  </si>
  <si>
    <t>مالیات
 پرداختنی</t>
  </si>
  <si>
    <t>خالص مبلغ عیدی</t>
  </si>
  <si>
    <t xml:space="preserve">نام </t>
  </si>
  <si>
    <t xml:space="preserve"> نام خانوادگی</t>
  </si>
  <si>
    <t>مالیات</t>
  </si>
  <si>
    <t>پرداخت مابقی
 عیدی  
پرسنل</t>
  </si>
  <si>
    <t>وضعیت</t>
  </si>
  <si>
    <t>مرکز هزینه</t>
  </si>
  <si>
    <t>از</t>
  </si>
  <si>
    <t>تا</t>
  </si>
  <si>
    <t>کد
پرسنلی</t>
  </si>
  <si>
    <t>تاریخ 
شروع قرارداد</t>
  </si>
  <si>
    <t xml:space="preserve">تاریخ
پایان قرارداد </t>
  </si>
  <si>
    <t>مالیات هر طبقه</t>
  </si>
  <si>
    <t>جمع</t>
  </si>
  <si>
    <t>شرح</t>
  </si>
  <si>
    <t>حداقل حقوق روزانه</t>
  </si>
  <si>
    <t>حداقل حقوق ماهانه</t>
  </si>
  <si>
    <t>حق بن و خواربار</t>
  </si>
  <si>
    <t>حق مسکن</t>
  </si>
  <si>
    <t>حق عایله مندی</t>
  </si>
  <si>
    <t>حق سنوات روزانه</t>
  </si>
  <si>
    <t>حداقل بیمه سهم کارگر</t>
  </si>
  <si>
    <t>حداقل بیمه سهم کارفرما</t>
  </si>
  <si>
    <t xml:space="preserve">معافیت مالیاتی ماهانه  حقوق </t>
  </si>
  <si>
    <t xml:space="preserve">معافیت مالیاتی سالانه  حقوق </t>
  </si>
  <si>
    <t>آبان</t>
  </si>
  <si>
    <t>کل کارکرد</t>
  </si>
  <si>
    <t>علی الحساب 
پرداختی عیدی</t>
  </si>
  <si>
    <t>تعداد روز
کارکرد</t>
  </si>
  <si>
    <t>12ماه</t>
  </si>
  <si>
    <t>مازاد به</t>
  </si>
  <si>
    <t>نام خانوادگی</t>
  </si>
  <si>
    <t>حقوق ثابت ماهانه</t>
  </si>
  <si>
    <t>کل دریافتنی مشمول مالیات</t>
  </si>
  <si>
    <t>مالیات تجمعی</t>
  </si>
  <si>
    <t>معافیت</t>
  </si>
  <si>
    <t>مبلغ مشمول و غیر مشمول مالیات حقوق</t>
  </si>
  <si>
    <t>مبلغ مشمول 
مالیات حقوق</t>
  </si>
  <si>
    <t>مالیات  پرداختی
فرد در ماه مذکور</t>
  </si>
  <si>
    <t>مالیات  پرداختی
فرد در طی سال</t>
  </si>
  <si>
    <r>
      <rPr>
        <sz val="18"/>
        <color theme="1"/>
        <rFont val="B Titr"/>
        <charset val="178"/>
      </rPr>
      <t>جدول مقایسه ای حداقل حقوق اداره کار</t>
    </r>
    <r>
      <rPr>
        <sz val="11"/>
        <color theme="1"/>
        <rFont val="B Titr"/>
        <charset val="178"/>
      </rPr>
      <t xml:space="preserve">
1403-1390</t>
    </r>
  </si>
  <si>
    <t>حق تاهل</t>
  </si>
  <si>
    <t>جدول مالیاتی سال 1403 طبق بخشنامه</t>
  </si>
  <si>
    <t>جدول اطلاعات حقوق و دستمزد پرسنل شرکت …..... سال مالی 1403</t>
  </si>
  <si>
    <t>لیست عیدی و سنوات پرسنل شرکت …..... سال مالی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</si>
</sst>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 * #,##0_-_ر_ي_ا_ل_ ;_ * #,##0\-_ر_ي_ا_ل_ ;_ * &quot;-&quot;?_-_ر_ي_ا_ل_ ;_ @_ "/>
    <numFmt numFmtId="166" formatCode="_ * #,##0.00_-_ر_ي_ا_ل_ ;_ * #,##0.00\-_ر_ي_ا_ل_ ;_ * &quot;-&quot;??_-_ر_ي_ا_ل_ ;_ @_ "/>
    <numFmt numFmtId="167" formatCode="_ * #,##0_-_ر_ي_ا_ل_ ;_ * #,##0\-_ر_ي_ا_ل_ ;_ * &quot;-&quot;??_-_ر_ي_ا_ل_ ;_ @_ "/>
    <numFmt numFmtId="168" formatCode="_-* #,##0_-;_-* #,##0\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 Titr"/>
      <charset val="178"/>
    </font>
    <font>
      <sz val="12"/>
      <color theme="1"/>
      <name val="Calibri"/>
      <family val="2"/>
      <scheme val="minor"/>
    </font>
    <font>
      <sz val="12"/>
      <color theme="1"/>
      <name val="B Nazanin"/>
      <charset val="178"/>
    </font>
    <font>
      <sz val="12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11"/>
      <color theme="1"/>
      <name val="B Titr"/>
      <charset val="178"/>
    </font>
    <font>
      <sz val="18"/>
      <color theme="1"/>
      <name val="B Titr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rgb="FF000000"/>
      <name val="B Nazanin"/>
      <charset val="178"/>
    </font>
    <font>
      <sz val="12"/>
      <color theme="1"/>
      <name val="B Zar"/>
      <charset val="178"/>
    </font>
    <font>
      <sz val="12"/>
      <name val="B Zar"/>
      <charset val="178"/>
    </font>
    <font>
      <b/>
      <sz val="12"/>
      <color theme="1"/>
      <name val="B Zar"/>
      <charset val="178"/>
    </font>
    <font>
      <sz val="18"/>
      <color theme="1"/>
      <name val="B Zar"/>
      <charset val="178"/>
    </font>
    <font>
      <b/>
      <sz val="18"/>
      <color theme="1"/>
      <name val="B Titr"/>
      <charset val="178"/>
    </font>
    <font>
      <b/>
      <sz val="11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readingOrder="2"/>
    </xf>
    <xf numFmtId="3" fontId="4" fillId="0" borderId="14" xfId="1" applyNumberFormat="1" applyFont="1" applyFill="1" applyBorder="1" applyAlignment="1">
      <alignment horizontal="center" vertical="center" readingOrder="2"/>
    </xf>
    <xf numFmtId="3" fontId="4" fillId="0" borderId="20" xfId="1" applyNumberFormat="1" applyFont="1" applyFill="1" applyBorder="1" applyAlignment="1">
      <alignment horizontal="center" vertical="center" readingOrder="2"/>
    </xf>
    <xf numFmtId="3" fontId="4" fillId="0" borderId="14" xfId="1" applyNumberFormat="1" applyFont="1" applyFill="1" applyBorder="1" applyAlignment="1">
      <alignment horizontal="center" vertical="center" readingOrder="1"/>
    </xf>
    <xf numFmtId="3" fontId="4" fillId="0" borderId="2" xfId="1" applyNumberFormat="1" applyFont="1" applyFill="1" applyBorder="1" applyAlignment="1">
      <alignment horizontal="center" vertical="center" readingOrder="2"/>
    </xf>
    <xf numFmtId="3" fontId="4" fillId="0" borderId="19" xfId="1" applyNumberFormat="1" applyFont="1" applyFill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3" fontId="4" fillId="0" borderId="5" xfId="1" applyNumberFormat="1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164" fontId="3" fillId="0" borderId="0" xfId="1" applyNumberFormat="1" applyFont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 readingOrder="2"/>
    </xf>
    <xf numFmtId="165" fontId="3" fillId="0" borderId="0" xfId="0" applyNumberFormat="1" applyFont="1" applyAlignment="1">
      <alignment horizontal="center" vertical="center" readingOrder="2"/>
    </xf>
    <xf numFmtId="167" fontId="3" fillId="0" borderId="0" xfId="0" applyNumberFormat="1" applyFont="1" applyAlignment="1">
      <alignment horizontal="center" vertical="center" readingOrder="2"/>
    </xf>
    <xf numFmtId="166" fontId="3" fillId="0" borderId="0" xfId="0" applyNumberFormat="1" applyFont="1" applyAlignment="1">
      <alignment horizontal="center" vertical="center" readingOrder="2"/>
    </xf>
    <xf numFmtId="3" fontId="4" fillId="0" borderId="16" xfId="1" applyNumberFormat="1" applyFont="1" applyFill="1" applyBorder="1" applyAlignment="1">
      <alignment horizontal="center" vertical="center" readingOrder="2"/>
    </xf>
    <xf numFmtId="3" fontId="4" fillId="0" borderId="30" xfId="1" applyNumberFormat="1" applyFont="1" applyFill="1" applyBorder="1" applyAlignment="1">
      <alignment horizontal="center" vertical="center" readingOrder="2"/>
    </xf>
    <xf numFmtId="3" fontId="4" fillId="0" borderId="25" xfId="1" applyNumberFormat="1" applyFont="1" applyFill="1" applyBorder="1" applyAlignment="1">
      <alignment horizontal="center" vertical="center" readingOrder="2"/>
    </xf>
    <xf numFmtId="3" fontId="4" fillId="0" borderId="11" xfId="1" applyNumberFormat="1" applyFont="1" applyFill="1" applyBorder="1" applyAlignment="1">
      <alignment horizontal="center" vertical="center" readingOrder="2"/>
    </xf>
    <xf numFmtId="3" fontId="4" fillId="0" borderId="7" xfId="1" applyNumberFormat="1" applyFont="1" applyFill="1" applyBorder="1" applyAlignment="1">
      <alignment horizontal="center" vertical="center" readingOrder="2"/>
    </xf>
    <xf numFmtId="3" fontId="3" fillId="0" borderId="0" xfId="1" applyNumberFormat="1" applyFont="1" applyFill="1" applyAlignment="1">
      <alignment horizontal="center" vertical="center" readingOrder="2"/>
    </xf>
    <xf numFmtId="3" fontId="3" fillId="0" borderId="0" xfId="0" applyNumberFormat="1" applyFont="1" applyAlignment="1">
      <alignment horizontal="center" vertical="center" readingOrder="1"/>
    </xf>
    <xf numFmtId="49" fontId="4" fillId="0" borderId="25" xfId="0" applyNumberFormat="1" applyFont="1" applyBorder="1" applyAlignment="1">
      <alignment horizontal="center" vertical="center" readingOrder="2"/>
    </xf>
    <xf numFmtId="49" fontId="3" fillId="0" borderId="0" xfId="0" applyNumberFormat="1" applyFont="1" applyAlignment="1">
      <alignment horizontal="center" vertical="center" readingOrder="2"/>
    </xf>
    <xf numFmtId="3" fontId="4" fillId="0" borderId="7" xfId="1" applyNumberFormat="1" applyFont="1" applyBorder="1" applyAlignment="1">
      <alignment horizontal="center" vertical="center" readingOrder="2"/>
    </xf>
    <xf numFmtId="3" fontId="4" fillId="0" borderId="29" xfId="1" applyNumberFormat="1" applyFont="1" applyBorder="1" applyAlignment="1">
      <alignment horizontal="center" vertical="center" readingOrder="2"/>
    </xf>
    <xf numFmtId="3" fontId="4" fillId="0" borderId="6" xfId="1" applyNumberFormat="1" applyFont="1" applyBorder="1" applyAlignment="1">
      <alignment horizontal="center" vertical="center" readingOrder="2"/>
    </xf>
    <xf numFmtId="3" fontId="4" fillId="0" borderId="8" xfId="1" applyNumberFormat="1" applyFont="1" applyBorder="1" applyAlignment="1">
      <alignment horizontal="center" vertical="center" readingOrder="2"/>
    </xf>
    <xf numFmtId="0" fontId="10" fillId="0" borderId="0" xfId="0" applyFont="1"/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37" fontId="12" fillId="0" borderId="25" xfId="1" applyNumberFormat="1" applyFont="1" applyBorder="1" applyAlignment="1">
      <alignment horizontal="center" vertical="center"/>
    </xf>
    <xf numFmtId="37" fontId="12" fillId="0" borderId="14" xfId="1" applyNumberFormat="1" applyFont="1" applyBorder="1" applyAlignment="1">
      <alignment horizontal="center" vertical="center"/>
    </xf>
    <xf numFmtId="37" fontId="4" fillId="0" borderId="14" xfId="1" applyNumberFormat="1" applyFont="1" applyBorder="1" applyAlignment="1">
      <alignment horizontal="center" vertical="center"/>
    </xf>
    <xf numFmtId="37" fontId="4" fillId="0" borderId="14" xfId="1" applyNumberFormat="1" applyFont="1" applyFill="1" applyBorder="1" applyAlignment="1">
      <alignment horizontal="center" vertical="center"/>
    </xf>
    <xf numFmtId="37" fontId="4" fillId="0" borderId="16" xfId="1" applyNumberFormat="1" applyFont="1" applyBorder="1" applyAlignment="1">
      <alignment horizontal="center" vertical="center"/>
    </xf>
    <xf numFmtId="37" fontId="4" fillId="0" borderId="20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7" fontId="4" fillId="0" borderId="10" xfId="1" applyNumberFormat="1" applyFont="1" applyBorder="1" applyAlignment="1">
      <alignment horizontal="center" vertical="center"/>
    </xf>
    <xf numFmtId="37" fontId="4" fillId="0" borderId="2" xfId="1" applyNumberFormat="1" applyFont="1" applyBorder="1" applyAlignment="1">
      <alignment horizontal="center" vertical="center"/>
    </xf>
    <xf numFmtId="37" fontId="4" fillId="0" borderId="3" xfId="1" applyNumberFormat="1" applyFont="1" applyBorder="1" applyAlignment="1">
      <alignment horizontal="center" vertical="center"/>
    </xf>
    <xf numFmtId="37" fontId="4" fillId="0" borderId="4" xfId="1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37" fontId="4" fillId="0" borderId="33" xfId="1" applyNumberFormat="1" applyFont="1" applyBorder="1" applyAlignment="1">
      <alignment horizontal="center" vertical="center"/>
    </xf>
    <xf numFmtId="37" fontId="4" fillId="0" borderId="34" xfId="1" applyNumberFormat="1" applyFont="1" applyBorder="1" applyAlignment="1">
      <alignment horizontal="center" vertical="center"/>
    </xf>
    <xf numFmtId="37" fontId="4" fillId="0" borderId="35" xfId="1" applyNumberFormat="1" applyFont="1" applyBorder="1" applyAlignment="1">
      <alignment horizontal="center" vertical="center"/>
    </xf>
    <xf numFmtId="37" fontId="4" fillId="0" borderId="32" xfId="1" applyNumberFormat="1" applyFont="1" applyBorder="1" applyAlignment="1">
      <alignment horizontal="center" vertical="center"/>
    </xf>
    <xf numFmtId="164" fontId="10" fillId="0" borderId="0" xfId="1" applyNumberFormat="1" applyFont="1"/>
    <xf numFmtId="0" fontId="13" fillId="0" borderId="3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readingOrder="2"/>
    </xf>
    <xf numFmtId="49" fontId="13" fillId="0" borderId="14" xfId="0" applyNumberFormat="1" applyFont="1" applyBorder="1" applyAlignment="1">
      <alignment horizontal="center" vertical="center" readingOrder="2"/>
    </xf>
    <xf numFmtId="168" fontId="13" fillId="0" borderId="14" xfId="1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 shrinkToFit="1" readingOrder="2"/>
    </xf>
    <xf numFmtId="0" fontId="13" fillId="0" borderId="1" xfId="0" applyFont="1" applyBorder="1" applyAlignment="1">
      <alignment horizontal="center" vertical="center" readingOrder="2"/>
    </xf>
    <xf numFmtId="49" fontId="13" fillId="0" borderId="2" xfId="0" applyNumberFormat="1" applyFont="1" applyBorder="1" applyAlignment="1">
      <alignment horizontal="center" vertical="center" readingOrder="2"/>
    </xf>
    <xf numFmtId="168" fontId="13" fillId="0" borderId="2" xfId="1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readingOrder="2"/>
    </xf>
    <xf numFmtId="49" fontId="13" fillId="0" borderId="38" xfId="0" applyNumberFormat="1" applyFont="1" applyBorder="1" applyAlignment="1">
      <alignment horizontal="center" vertical="center" readingOrder="2"/>
    </xf>
    <xf numFmtId="168" fontId="13" fillId="0" borderId="38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3" fontId="13" fillId="0" borderId="18" xfId="0" applyNumberFormat="1" applyFont="1" applyBorder="1" applyAlignment="1">
      <alignment horizontal="center" vertical="center" wrapText="1" shrinkToFit="1"/>
    </xf>
    <xf numFmtId="3" fontId="13" fillId="0" borderId="14" xfId="0" applyNumberFormat="1" applyFont="1" applyBorder="1" applyAlignment="1">
      <alignment horizontal="center" vertical="center" wrapText="1" shrinkToFit="1"/>
    </xf>
    <xf numFmtId="3" fontId="13" fillId="0" borderId="20" xfId="0" applyNumberFormat="1" applyFont="1" applyBorder="1" applyAlignment="1">
      <alignment horizontal="center" vertical="center" wrapText="1" shrinkToFit="1"/>
    </xf>
    <xf numFmtId="3" fontId="13" fillId="0" borderId="25" xfId="0" applyNumberFormat="1" applyFont="1" applyBorder="1" applyAlignment="1">
      <alignment horizontal="center" vertical="center" wrapText="1" shrinkToFit="1"/>
    </xf>
    <xf numFmtId="3" fontId="13" fillId="0" borderId="1" xfId="0" applyNumberFormat="1" applyFont="1" applyBorder="1" applyAlignment="1">
      <alignment horizontal="center" vertical="center" wrapText="1" shrinkToFit="1"/>
    </xf>
    <xf numFmtId="3" fontId="13" fillId="0" borderId="2" xfId="0" applyNumberFormat="1" applyFont="1" applyBorder="1" applyAlignment="1">
      <alignment horizontal="center" vertical="center" wrapText="1" shrinkToFit="1"/>
    </xf>
    <xf numFmtId="3" fontId="13" fillId="0" borderId="4" xfId="0" applyNumberFormat="1" applyFont="1" applyBorder="1" applyAlignment="1">
      <alignment horizontal="center" vertical="center" wrapText="1" shrinkToFit="1"/>
    </xf>
    <xf numFmtId="3" fontId="13" fillId="0" borderId="10" xfId="0" applyNumberFormat="1" applyFont="1" applyBorder="1" applyAlignment="1">
      <alignment horizontal="center" vertical="center" wrapText="1" shrinkToFit="1"/>
    </xf>
    <xf numFmtId="3" fontId="13" fillId="0" borderId="37" xfId="0" applyNumberFormat="1" applyFont="1" applyBorder="1" applyAlignment="1">
      <alignment horizontal="center" vertical="center" wrapText="1" shrinkToFit="1"/>
    </xf>
    <xf numFmtId="3" fontId="13" fillId="0" borderId="38" xfId="0" applyNumberFormat="1" applyFont="1" applyBorder="1" applyAlignment="1">
      <alignment horizontal="center" vertical="center" wrapText="1" shrinkToFit="1"/>
    </xf>
    <xf numFmtId="3" fontId="13" fillId="0" borderId="39" xfId="0" applyNumberFormat="1" applyFont="1" applyBorder="1" applyAlignment="1">
      <alignment horizontal="center" vertical="center" wrapText="1" shrinkToFit="1"/>
    </xf>
    <xf numFmtId="3" fontId="13" fillId="0" borderId="33" xfId="0" applyNumberFormat="1" applyFont="1" applyBorder="1" applyAlignment="1">
      <alignment horizontal="center" vertical="center" wrapText="1" shrinkToFit="1"/>
    </xf>
    <xf numFmtId="3" fontId="13" fillId="0" borderId="34" xfId="0" applyNumberFormat="1" applyFont="1" applyBorder="1" applyAlignment="1">
      <alignment horizontal="center" vertical="center" wrapText="1" shrinkToFit="1"/>
    </xf>
    <xf numFmtId="3" fontId="13" fillId="0" borderId="32" xfId="0" applyNumberFormat="1" applyFont="1" applyBorder="1" applyAlignment="1">
      <alignment horizontal="center" vertical="center" wrapText="1" shrinkToFit="1"/>
    </xf>
    <xf numFmtId="3" fontId="13" fillId="0" borderId="22" xfId="0" applyNumberFormat="1" applyFont="1" applyBorder="1" applyAlignment="1">
      <alignment horizontal="center" vertical="center" wrapText="1" shrinkToFit="1"/>
    </xf>
    <xf numFmtId="3" fontId="13" fillId="0" borderId="23" xfId="0" applyNumberFormat="1" applyFont="1" applyBorder="1" applyAlignment="1">
      <alignment horizontal="center" vertical="center" wrapText="1" shrinkToFit="1"/>
    </xf>
    <xf numFmtId="3" fontId="13" fillId="0" borderId="24" xfId="0" applyNumberFormat="1" applyFont="1" applyBorder="1" applyAlignment="1">
      <alignment horizontal="center" vertical="center" wrapText="1" shrinkToFit="1"/>
    </xf>
    <xf numFmtId="3" fontId="4" fillId="0" borderId="11" xfId="1" applyNumberFormat="1" applyFont="1" applyBorder="1" applyAlignment="1">
      <alignment horizontal="center" vertical="center" readingOrder="2"/>
    </xf>
    <xf numFmtId="0" fontId="13" fillId="0" borderId="35" xfId="0" applyFont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 shrinkToFit="1"/>
    </xf>
    <xf numFmtId="3" fontId="13" fillId="0" borderId="3" xfId="0" applyNumberFormat="1" applyFont="1" applyBorder="1" applyAlignment="1">
      <alignment horizontal="center" vertical="center" wrapText="1" shrinkToFit="1"/>
    </xf>
    <xf numFmtId="3" fontId="13" fillId="0" borderId="41" xfId="0" applyNumberFormat="1" applyFont="1" applyBorder="1" applyAlignment="1">
      <alignment horizontal="center" vertical="center" wrapText="1" shrinkToFit="1"/>
    </xf>
    <xf numFmtId="3" fontId="13" fillId="0" borderId="35" xfId="0" applyNumberFormat="1" applyFont="1" applyBorder="1" applyAlignment="1">
      <alignment horizontal="center" vertical="center" wrapText="1" shrinkToFit="1"/>
    </xf>
    <xf numFmtId="3" fontId="5" fillId="2" borderId="14" xfId="0" applyNumberFormat="1" applyFont="1" applyFill="1" applyBorder="1" applyAlignment="1">
      <alignment horizontal="center" vertical="center" shrinkToFit="1" readingOrder="2"/>
    </xf>
    <xf numFmtId="3" fontId="5" fillId="2" borderId="46" xfId="0" applyNumberFormat="1" applyFont="1" applyFill="1" applyBorder="1" applyAlignment="1">
      <alignment horizontal="center" vertical="center" shrinkToFit="1" readingOrder="2"/>
    </xf>
    <xf numFmtId="3" fontId="4" fillId="0" borderId="47" xfId="1" applyNumberFormat="1" applyFont="1" applyBorder="1" applyAlignment="1">
      <alignment horizontal="center" vertical="center" readingOrder="2"/>
    </xf>
    <xf numFmtId="3" fontId="4" fillId="0" borderId="48" xfId="1" applyNumberFormat="1" applyFont="1" applyBorder="1" applyAlignment="1">
      <alignment horizontal="center" vertical="center" readingOrder="2"/>
    </xf>
    <xf numFmtId="168" fontId="13" fillId="0" borderId="16" xfId="1" applyNumberFormat="1" applyFont="1" applyBorder="1" applyAlignment="1">
      <alignment horizontal="center" vertical="center"/>
    </xf>
    <xf numFmtId="168" fontId="13" fillId="0" borderId="3" xfId="1" applyNumberFormat="1" applyFont="1" applyBorder="1" applyAlignment="1">
      <alignment horizontal="center" vertical="center"/>
    </xf>
    <xf numFmtId="168" fontId="13" fillId="0" borderId="41" xfId="1" applyNumberFormat="1" applyFont="1" applyBorder="1" applyAlignment="1">
      <alignment horizontal="center" vertical="center"/>
    </xf>
    <xf numFmtId="164" fontId="15" fillId="0" borderId="47" xfId="1" applyNumberFormat="1" applyFont="1" applyBorder="1" applyAlignment="1">
      <alignment vertical="center" readingOrder="2"/>
    </xf>
    <xf numFmtId="164" fontId="15" fillId="0" borderId="12" xfId="1" applyNumberFormat="1" applyFont="1" applyBorder="1" applyAlignment="1">
      <alignment vertical="center" readingOrder="2"/>
    </xf>
    <xf numFmtId="164" fontId="15" fillId="0" borderId="48" xfId="1" applyNumberFormat="1" applyFont="1" applyBorder="1" applyAlignment="1">
      <alignment vertical="center" readingOrder="2"/>
    </xf>
    <xf numFmtId="0" fontId="17" fillId="0" borderId="3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2" xfId="2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9" fontId="8" fillId="0" borderId="2" xfId="2" applyNumberFormat="1" applyFont="1" applyFill="1" applyBorder="1" applyAlignment="1">
      <alignment horizontal="center" vertical="center"/>
    </xf>
    <xf numFmtId="164" fontId="17" fillId="0" borderId="10" xfId="1" applyNumberFormat="1" applyFont="1" applyBorder="1" applyAlignment="1">
      <alignment vertical="center"/>
    </xf>
    <xf numFmtId="164" fontId="17" fillId="0" borderId="10" xfId="1" applyNumberFormat="1" applyFont="1" applyBorder="1" applyAlignment="1">
      <alignment horizontal="center" vertical="center"/>
    </xf>
    <xf numFmtId="3" fontId="8" fillId="3" borderId="2" xfId="2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readingOrder="2"/>
    </xf>
    <xf numFmtId="3" fontId="8" fillId="0" borderId="0" xfId="0" applyNumberFormat="1" applyFont="1" applyAlignment="1">
      <alignment horizontal="center" vertical="center"/>
    </xf>
    <xf numFmtId="37" fontId="4" fillId="0" borderId="4" xfId="1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readingOrder="2"/>
    </xf>
    <xf numFmtId="164" fontId="4" fillId="0" borderId="29" xfId="1" applyNumberFormat="1" applyFont="1" applyBorder="1" applyAlignment="1">
      <alignment horizontal="center" vertical="center" readingOrder="2"/>
    </xf>
    <xf numFmtId="3" fontId="4" fillId="0" borderId="25" xfId="1" applyNumberFormat="1" applyFont="1" applyBorder="1" applyAlignment="1">
      <alignment horizontal="center" vertical="center" readingOrder="2"/>
    </xf>
    <xf numFmtId="0" fontId="8" fillId="0" borderId="0" xfId="0" applyFont="1" applyBorder="1" applyAlignment="1">
      <alignment horizontal="center" vertical="top" wrapText="1" readingOrder="2"/>
    </xf>
    <xf numFmtId="0" fontId="13" fillId="0" borderId="4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 readingOrder="2"/>
    </xf>
    <xf numFmtId="0" fontId="13" fillId="0" borderId="24" xfId="0" applyFont="1" applyBorder="1" applyAlignment="1">
      <alignment horizontal="center" vertical="center" wrapText="1" readingOrder="2"/>
    </xf>
    <xf numFmtId="0" fontId="13" fillId="0" borderId="13" xfId="0" applyFont="1" applyBorder="1" applyAlignment="1">
      <alignment horizontal="center" vertical="center" wrapText="1" readingOrder="2"/>
    </xf>
    <xf numFmtId="0" fontId="13" fillId="0" borderId="23" xfId="0" applyFont="1" applyBorder="1" applyAlignment="1">
      <alignment horizontal="center" vertical="center" wrapText="1" readingOrder="2"/>
    </xf>
    <xf numFmtId="0" fontId="16" fillId="0" borderId="9" xfId="0" applyFont="1" applyBorder="1" applyAlignment="1">
      <alignment horizontal="right" vertical="center" readingOrder="2"/>
    </xf>
    <xf numFmtId="0" fontId="13" fillId="0" borderId="17" xfId="0" applyFont="1" applyBorder="1" applyAlignment="1">
      <alignment horizontal="center" vertical="center" readingOrder="2"/>
    </xf>
    <xf numFmtId="0" fontId="13" fillId="0" borderId="22" xfId="0" applyFont="1" applyBorder="1" applyAlignment="1">
      <alignment horizontal="center" vertical="center" readingOrder="2"/>
    </xf>
    <xf numFmtId="0" fontId="13" fillId="0" borderId="13" xfId="0" applyFont="1" applyBorder="1" applyAlignment="1">
      <alignment horizontal="center" vertical="center" readingOrder="2"/>
    </xf>
    <xf numFmtId="0" fontId="13" fillId="0" borderId="23" xfId="0" applyFont="1" applyBorder="1" applyAlignment="1">
      <alignment horizontal="center" vertical="center" readingOrder="2"/>
    </xf>
    <xf numFmtId="49" fontId="13" fillId="0" borderId="13" xfId="0" applyNumberFormat="1" applyFont="1" applyBorder="1" applyAlignment="1">
      <alignment horizontal="center" vertical="center" wrapText="1" readingOrder="2"/>
    </xf>
    <xf numFmtId="49" fontId="13" fillId="0" borderId="23" xfId="0" applyNumberFormat="1" applyFont="1" applyBorder="1" applyAlignment="1">
      <alignment horizontal="center" vertical="center" readingOrder="2"/>
    </xf>
    <xf numFmtId="0" fontId="2" fillId="0" borderId="9" xfId="0" applyFont="1" applyBorder="1" applyAlignment="1">
      <alignment horizontal="right" vertical="center" readingOrder="2"/>
    </xf>
    <xf numFmtId="0" fontId="4" fillId="0" borderId="17" xfId="0" applyFont="1" applyBorder="1" applyAlignment="1">
      <alignment horizontal="center" vertical="center" readingOrder="2"/>
    </xf>
    <xf numFmtId="0" fontId="4" fillId="0" borderId="22" xfId="0" applyFont="1" applyBorder="1" applyAlignment="1">
      <alignment horizontal="center" vertical="center" readingOrder="2"/>
    </xf>
    <xf numFmtId="49" fontId="4" fillId="0" borderId="13" xfId="0" applyNumberFormat="1" applyFont="1" applyBorder="1" applyAlignment="1">
      <alignment horizontal="center" vertical="center" wrapText="1" readingOrder="2"/>
    </xf>
    <xf numFmtId="49" fontId="4" fillId="0" borderId="23" xfId="0" applyNumberFormat="1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vertical="center" readingOrder="2"/>
    </xf>
    <xf numFmtId="0" fontId="4" fillId="0" borderId="23" xfId="0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vertical="center" wrapText="1" readingOrder="2"/>
    </xf>
    <xf numFmtId="164" fontId="5" fillId="0" borderId="13" xfId="1" applyNumberFormat="1" applyFont="1" applyBorder="1" applyAlignment="1">
      <alignment horizontal="center" vertical="center" shrinkToFit="1" readingOrder="2"/>
    </xf>
    <xf numFmtId="164" fontId="5" fillId="0" borderId="23" xfId="1" applyNumberFormat="1" applyFont="1" applyBorder="1" applyAlignment="1">
      <alignment horizontal="center" vertical="center" shrinkToFit="1" readingOrder="2"/>
    </xf>
    <xf numFmtId="0" fontId="4" fillId="0" borderId="21" xfId="0" applyFont="1" applyBorder="1" applyAlignment="1">
      <alignment horizontal="center" vertical="center" wrapText="1" readingOrder="2"/>
    </xf>
    <xf numFmtId="0" fontId="4" fillId="0" borderId="24" xfId="0" applyFont="1" applyBorder="1" applyAlignment="1">
      <alignment horizontal="center" vertical="center" wrapText="1" readingOrder="2"/>
    </xf>
    <xf numFmtId="164" fontId="4" fillId="0" borderId="13" xfId="1" applyNumberFormat="1" applyFont="1" applyBorder="1" applyAlignment="1">
      <alignment horizontal="center" vertical="center" wrapText="1" readingOrder="2"/>
    </xf>
    <xf numFmtId="164" fontId="4" fillId="0" borderId="23" xfId="1" applyNumberFormat="1" applyFont="1" applyBorder="1" applyAlignment="1">
      <alignment horizontal="center" vertical="center" readingOrder="2"/>
    </xf>
    <xf numFmtId="164" fontId="4" fillId="0" borderId="21" xfId="1" applyNumberFormat="1" applyFont="1" applyBorder="1" applyAlignment="1">
      <alignment horizontal="center" vertical="center" wrapText="1" readingOrder="2"/>
    </xf>
    <xf numFmtId="164" fontId="4" fillId="0" borderId="24" xfId="1" applyNumberFormat="1" applyFont="1" applyBorder="1" applyAlignment="1">
      <alignment horizontal="center" vertical="center" wrapText="1" readingOrder="2"/>
    </xf>
    <xf numFmtId="3" fontId="4" fillId="0" borderId="13" xfId="1" applyNumberFormat="1" applyFont="1" applyFill="1" applyBorder="1" applyAlignment="1">
      <alignment horizontal="center" vertical="center" readingOrder="2"/>
    </xf>
    <xf numFmtId="3" fontId="4" fillId="0" borderId="23" xfId="1" applyNumberFormat="1" applyFont="1" applyFill="1" applyBorder="1" applyAlignment="1">
      <alignment horizontal="center" vertical="center" readingOrder="2"/>
    </xf>
    <xf numFmtId="3" fontId="4" fillId="0" borderId="13" xfId="1" applyNumberFormat="1" applyFont="1" applyFill="1" applyBorder="1" applyAlignment="1">
      <alignment horizontal="center" vertical="center" readingOrder="1"/>
    </xf>
    <xf numFmtId="3" fontId="4" fillId="0" borderId="23" xfId="1" applyNumberFormat="1" applyFont="1" applyFill="1" applyBorder="1" applyAlignment="1">
      <alignment horizontal="center" vertical="center" readingOrder="1"/>
    </xf>
    <xf numFmtId="0" fontId="3" fillId="0" borderId="0" xfId="0" applyFont="1" applyAlignment="1">
      <alignment horizontal="center" vertical="center" readingOrder="2"/>
    </xf>
    <xf numFmtId="0" fontId="3" fillId="0" borderId="44" xfId="0" applyFont="1" applyBorder="1" applyAlignment="1">
      <alignment horizontal="center" vertical="center" readingOrder="2"/>
    </xf>
    <xf numFmtId="0" fontId="3" fillId="0" borderId="45" xfId="0" applyFont="1" applyBorder="1" applyAlignment="1">
      <alignment horizontal="center" vertical="center" readingOrder="2"/>
    </xf>
    <xf numFmtId="164" fontId="7" fillId="0" borderId="29" xfId="1" applyNumberFormat="1" applyFont="1" applyBorder="1" applyAlignment="1">
      <alignment horizontal="center" vertical="center" readingOrder="2"/>
    </xf>
    <xf numFmtId="164" fontId="7" fillId="0" borderId="12" xfId="1" applyNumberFormat="1" applyFont="1" applyBorder="1" applyAlignment="1">
      <alignment horizontal="center" vertical="center" readingOrder="2"/>
    </xf>
    <xf numFmtId="164" fontId="7" fillId="0" borderId="11" xfId="1" applyNumberFormat="1" applyFont="1" applyBorder="1" applyAlignment="1">
      <alignment horizontal="center" vertical="center" readingOrder="2"/>
    </xf>
    <xf numFmtId="164" fontId="6" fillId="0" borderId="0" xfId="1" applyNumberFormat="1" applyFont="1" applyAlignment="1">
      <alignment horizontal="center" vertical="center" readingOrder="2"/>
    </xf>
    <xf numFmtId="164" fontId="4" fillId="0" borderId="15" xfId="1" applyNumberFormat="1" applyFont="1" applyBorder="1" applyAlignment="1">
      <alignment horizontal="center" vertical="center" wrapText="1" readingOrder="2"/>
    </xf>
    <xf numFmtId="164" fontId="4" fillId="0" borderId="28" xfId="1" applyNumberFormat="1" applyFont="1" applyBorder="1" applyAlignment="1">
      <alignment horizontal="center" vertical="center" wrapText="1" readingOrder="2"/>
    </xf>
    <xf numFmtId="164" fontId="4" fillId="0" borderId="17" xfId="1" applyNumberFormat="1" applyFont="1" applyBorder="1" applyAlignment="1">
      <alignment horizontal="center" vertical="center" readingOrder="2"/>
    </xf>
    <xf numFmtId="164" fontId="4" fillId="0" borderId="22" xfId="1" applyNumberFormat="1" applyFont="1" applyBorder="1" applyAlignment="1">
      <alignment horizontal="center" vertical="center" readingOrder="2"/>
    </xf>
    <xf numFmtId="164" fontId="4" fillId="0" borderId="23" xfId="1" applyNumberFormat="1" applyFont="1" applyBorder="1" applyAlignment="1">
      <alignment horizontal="center" vertical="center" wrapText="1" readingOrder="2"/>
    </xf>
    <xf numFmtId="164" fontId="4" fillId="0" borderId="15" xfId="1" applyNumberFormat="1" applyFont="1" applyBorder="1" applyAlignment="1">
      <alignment horizontal="center" vertical="center" readingOrder="2"/>
    </xf>
    <xf numFmtId="164" fontId="4" fillId="0" borderId="28" xfId="1" applyNumberFormat="1" applyFont="1" applyBorder="1" applyAlignment="1">
      <alignment horizontal="center" vertical="center" readingOrder="2"/>
    </xf>
    <xf numFmtId="0" fontId="4" fillId="0" borderId="26" xfId="0" applyFont="1" applyBorder="1" applyAlignment="1">
      <alignment horizontal="center" vertical="center" wrapText="1" readingOrder="2"/>
    </xf>
    <xf numFmtId="0" fontId="4" fillId="0" borderId="27" xfId="0" applyFont="1" applyBorder="1" applyAlignment="1">
      <alignment horizontal="center" vertical="center" readingOrder="2"/>
    </xf>
    <xf numFmtId="164" fontId="4" fillId="0" borderId="26" xfId="1" applyNumberFormat="1" applyFont="1" applyFill="1" applyBorder="1" applyAlignment="1">
      <alignment horizontal="center" vertical="center" readingOrder="2"/>
    </xf>
    <xf numFmtId="164" fontId="4" fillId="0" borderId="27" xfId="1" applyNumberFormat="1" applyFont="1" applyFill="1" applyBorder="1" applyAlignment="1">
      <alignment horizontal="center" vertical="center" readingOrder="2"/>
    </xf>
    <xf numFmtId="164" fontId="4" fillId="0" borderId="21" xfId="1" applyNumberFormat="1" applyFont="1" applyBorder="1" applyAlignment="1">
      <alignment horizontal="center" vertical="center" readingOrder="2"/>
    </xf>
    <xf numFmtId="164" fontId="4" fillId="0" borderId="24" xfId="1" applyNumberFormat="1" applyFont="1" applyBorder="1" applyAlignment="1">
      <alignment horizontal="center" vertical="center" readingOrder="2"/>
    </xf>
    <xf numFmtId="3" fontId="4" fillId="0" borderId="26" xfId="1" applyNumberFormat="1" applyFont="1" applyFill="1" applyBorder="1" applyAlignment="1">
      <alignment horizontal="center" vertical="center" readingOrder="2"/>
    </xf>
    <xf numFmtId="3" fontId="4" fillId="0" borderId="27" xfId="1" applyNumberFormat="1" applyFont="1" applyFill="1" applyBorder="1" applyAlignment="1">
      <alignment horizontal="center" vertical="center" readingOrder="2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3"/>
  <sheetViews>
    <sheetView rightToLeft="1" tabSelected="1" zoomScaleNormal="100" zoomScaleSheetLayoutView="85" workbookViewId="0">
      <pane xSplit="2" ySplit="2" topLeftCell="G3" activePane="bottomRight" state="frozen"/>
      <selection pane="topRight" activeCell="C1" sqref="C1"/>
      <selection pane="bottomLeft" activeCell="A3" sqref="A3"/>
      <selection pane="bottomRight" activeCell="H17" sqref="H17"/>
    </sheetView>
  </sheetViews>
  <sheetFormatPr defaultColWidth="8.7109375" defaultRowHeight="18" x14ac:dyDescent="0.45"/>
  <cols>
    <col min="1" max="1" width="8.7109375" style="29"/>
    <col min="2" max="2" width="18.7109375" style="29" customWidth="1"/>
    <col min="3" max="11" width="15.7109375" style="29" customWidth="1"/>
    <col min="12" max="14" width="13.28515625" style="55" customWidth="1"/>
    <col min="15" max="15" width="20.5703125" style="29" customWidth="1"/>
    <col min="16" max="16" width="21" style="29" customWidth="1"/>
    <col min="17" max="16384" width="8.7109375" style="29"/>
  </cols>
  <sheetData>
    <row r="1" spans="1:16" ht="63.6" customHeight="1" thickBot="1" x14ac:dyDescent="0.5">
      <c r="A1" s="127" t="s">
        <v>60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37.15" customHeight="1" thickBot="1" x14ac:dyDescent="0.5">
      <c r="A2" s="30" t="s">
        <v>0</v>
      </c>
      <c r="B2" s="31" t="s">
        <v>34</v>
      </c>
      <c r="C2" s="32">
        <v>1390</v>
      </c>
      <c r="D2" s="33">
        <v>1391</v>
      </c>
      <c r="E2" s="33">
        <v>1392</v>
      </c>
      <c r="F2" s="33">
        <v>1393</v>
      </c>
      <c r="G2" s="33">
        <v>1394</v>
      </c>
      <c r="H2" s="33">
        <v>1395</v>
      </c>
      <c r="I2" s="33">
        <v>1396</v>
      </c>
      <c r="J2" s="33">
        <v>1397</v>
      </c>
      <c r="K2" s="34">
        <v>1398</v>
      </c>
      <c r="L2" s="31">
        <v>1399</v>
      </c>
      <c r="M2" s="31">
        <v>1400</v>
      </c>
      <c r="N2" s="31">
        <v>1401</v>
      </c>
      <c r="O2" s="31">
        <v>1402</v>
      </c>
      <c r="P2" s="31">
        <v>1403</v>
      </c>
    </row>
    <row r="3" spans="1:16" ht="34.9" customHeight="1" x14ac:dyDescent="0.45">
      <c r="A3" s="35">
        <v>1</v>
      </c>
      <c r="B3" s="36" t="s">
        <v>35</v>
      </c>
      <c r="C3" s="37">
        <v>110100</v>
      </c>
      <c r="D3" s="38">
        <v>129900</v>
      </c>
      <c r="E3" s="39">
        <v>162375</v>
      </c>
      <c r="F3" s="40">
        <v>202966.66666666666</v>
      </c>
      <c r="G3" s="40">
        <v>2374750</v>
      </c>
      <c r="H3" s="40">
        <v>270721.66666666669</v>
      </c>
      <c r="I3" s="40">
        <v>309977</v>
      </c>
      <c r="J3" s="40">
        <v>370423</v>
      </c>
      <c r="K3" s="41">
        <v>505626.98999999993</v>
      </c>
      <c r="L3" s="42">
        <v>636809</v>
      </c>
      <c r="M3" s="42">
        <v>885165</v>
      </c>
      <c r="N3" s="42">
        <v>1393250</v>
      </c>
      <c r="O3" s="42">
        <v>1769428</v>
      </c>
      <c r="P3" s="42">
        <v>2388728</v>
      </c>
    </row>
    <row r="4" spans="1:16" ht="34.9" customHeight="1" x14ac:dyDescent="0.45">
      <c r="A4" s="43">
        <v>2</v>
      </c>
      <c r="B4" s="44" t="s">
        <v>36</v>
      </c>
      <c r="C4" s="45">
        <f t="shared" ref="C4:K4" si="0">C3*30</f>
        <v>3303000</v>
      </c>
      <c r="D4" s="46">
        <f t="shared" si="0"/>
        <v>3897000</v>
      </c>
      <c r="E4" s="46">
        <f t="shared" si="0"/>
        <v>4871250</v>
      </c>
      <c r="F4" s="46">
        <f t="shared" si="0"/>
        <v>6089000</v>
      </c>
      <c r="G4" s="46">
        <f t="shared" si="0"/>
        <v>71242500</v>
      </c>
      <c r="H4" s="46">
        <f t="shared" si="0"/>
        <v>8121650.0000000009</v>
      </c>
      <c r="I4" s="46">
        <f t="shared" si="0"/>
        <v>9299310</v>
      </c>
      <c r="J4" s="46">
        <f t="shared" si="0"/>
        <v>11112690</v>
      </c>
      <c r="K4" s="47">
        <f t="shared" si="0"/>
        <v>15168809.699999997</v>
      </c>
      <c r="L4" s="48">
        <f>L3*30</f>
        <v>19104270</v>
      </c>
      <c r="M4" s="48">
        <v>26554950</v>
      </c>
      <c r="N4" s="48">
        <v>41797500</v>
      </c>
      <c r="O4" s="48">
        <v>53082840</v>
      </c>
      <c r="P4" s="123">
        <v>71661840</v>
      </c>
    </row>
    <row r="5" spans="1:16" ht="34.9" customHeight="1" x14ac:dyDescent="0.45">
      <c r="A5" s="43">
        <v>3</v>
      </c>
      <c r="B5" s="44" t="s">
        <v>37</v>
      </c>
      <c r="C5" s="45">
        <v>280000</v>
      </c>
      <c r="D5" s="46">
        <v>350000</v>
      </c>
      <c r="E5" s="46">
        <v>350000</v>
      </c>
      <c r="F5" s="46">
        <v>800000</v>
      </c>
      <c r="G5" s="46">
        <v>1100000</v>
      </c>
      <c r="H5" s="46">
        <v>1100000</v>
      </c>
      <c r="I5" s="46">
        <v>1100000</v>
      </c>
      <c r="J5" s="46">
        <v>1100000</v>
      </c>
      <c r="K5" s="47">
        <v>1900000</v>
      </c>
      <c r="L5" s="48">
        <v>4000000</v>
      </c>
      <c r="M5" s="48">
        <v>6000000</v>
      </c>
      <c r="N5" s="48">
        <v>8500000</v>
      </c>
      <c r="O5" s="48">
        <v>11000000</v>
      </c>
      <c r="P5" s="48">
        <v>14000000</v>
      </c>
    </row>
    <row r="6" spans="1:16" ht="34.9" customHeight="1" x14ac:dyDescent="0.45">
      <c r="A6" s="43">
        <v>4</v>
      </c>
      <c r="B6" s="44" t="s">
        <v>38</v>
      </c>
      <c r="C6" s="45">
        <v>100000</v>
      </c>
      <c r="D6" s="46">
        <v>100000</v>
      </c>
      <c r="E6" s="46">
        <v>100000</v>
      </c>
      <c r="F6" s="46">
        <v>20000</v>
      </c>
      <c r="G6" s="46">
        <v>400000</v>
      </c>
      <c r="H6" s="46">
        <v>400000</v>
      </c>
      <c r="I6" s="46">
        <v>400000</v>
      </c>
      <c r="J6" s="46">
        <v>400000</v>
      </c>
      <c r="K6" s="47">
        <v>1000000</v>
      </c>
      <c r="L6" s="48">
        <v>3000000</v>
      </c>
      <c r="M6" s="48">
        <v>4500000</v>
      </c>
      <c r="N6" s="48">
        <v>6500000</v>
      </c>
      <c r="O6" s="48">
        <v>9000000</v>
      </c>
      <c r="P6" s="48">
        <v>9000000</v>
      </c>
    </row>
    <row r="7" spans="1:16" ht="34.9" customHeight="1" x14ac:dyDescent="0.45">
      <c r="A7" s="43">
        <v>5</v>
      </c>
      <c r="B7" s="44" t="s">
        <v>39</v>
      </c>
      <c r="C7" s="45">
        <f t="shared" ref="C7:H7" si="1">C3*3</f>
        <v>330300</v>
      </c>
      <c r="D7" s="46">
        <f t="shared" si="1"/>
        <v>389700</v>
      </c>
      <c r="E7" s="46">
        <f t="shared" si="1"/>
        <v>487125</v>
      </c>
      <c r="F7" s="46">
        <f t="shared" si="1"/>
        <v>608900</v>
      </c>
      <c r="G7" s="46">
        <f t="shared" si="1"/>
        <v>7124250</v>
      </c>
      <c r="H7" s="46">
        <f t="shared" si="1"/>
        <v>812165</v>
      </c>
      <c r="I7" s="46">
        <f>I3*3</f>
        <v>929931</v>
      </c>
      <c r="J7" s="46">
        <f t="shared" ref="J7:L7" si="2">J3*3</f>
        <v>1111269</v>
      </c>
      <c r="K7" s="47">
        <f t="shared" si="2"/>
        <v>1516880.9699999997</v>
      </c>
      <c r="L7" s="48">
        <f t="shared" si="2"/>
        <v>1910427</v>
      </c>
      <c r="M7" s="48">
        <v>2655495</v>
      </c>
      <c r="N7" s="48">
        <v>4179750</v>
      </c>
      <c r="O7" s="48">
        <v>5308284</v>
      </c>
      <c r="P7" s="48">
        <f>P3*3</f>
        <v>7166184</v>
      </c>
    </row>
    <row r="8" spans="1:16" ht="34.9" customHeight="1" x14ac:dyDescent="0.45">
      <c r="A8" s="43">
        <v>6</v>
      </c>
      <c r="B8" s="44" t="s">
        <v>61</v>
      </c>
      <c r="C8" s="45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7">
        <v>0</v>
      </c>
      <c r="L8" s="48">
        <v>0</v>
      </c>
      <c r="M8" s="48">
        <v>0</v>
      </c>
      <c r="N8" s="48">
        <v>0</v>
      </c>
      <c r="O8" s="48">
        <v>0</v>
      </c>
      <c r="P8" s="48">
        <v>5000000</v>
      </c>
    </row>
    <row r="9" spans="1:16" ht="34.9" customHeight="1" x14ac:dyDescent="0.45">
      <c r="A9" s="43">
        <v>7</v>
      </c>
      <c r="B9" s="44" t="s">
        <v>40</v>
      </c>
      <c r="C9" s="45">
        <v>2000</v>
      </c>
      <c r="D9" s="46">
        <v>2500</v>
      </c>
      <c r="E9" s="46">
        <v>3000</v>
      </c>
      <c r="F9" s="46">
        <v>5000</v>
      </c>
      <c r="G9" s="46">
        <v>10000</v>
      </c>
      <c r="H9" s="46">
        <v>10000</v>
      </c>
      <c r="I9" s="46">
        <v>17000</v>
      </c>
      <c r="J9" s="46">
        <v>17000</v>
      </c>
      <c r="K9" s="47">
        <v>23333</v>
      </c>
      <c r="L9" s="48">
        <v>33333</v>
      </c>
      <c r="M9" s="48">
        <v>46667</v>
      </c>
      <c r="N9" s="48">
        <v>70000</v>
      </c>
      <c r="O9" s="48">
        <v>70000</v>
      </c>
      <c r="P9" s="48">
        <v>70000</v>
      </c>
    </row>
    <row r="10" spans="1:16" ht="34.9" customHeight="1" x14ac:dyDescent="0.45">
      <c r="A10" s="43">
        <v>8</v>
      </c>
      <c r="B10" s="44" t="s">
        <v>41</v>
      </c>
      <c r="C10" s="45">
        <f t="shared" ref="C10:H10" si="3">(C4+C5+C6)*0.07</f>
        <v>257810.00000000003</v>
      </c>
      <c r="D10" s="46">
        <f t="shared" si="3"/>
        <v>304290</v>
      </c>
      <c r="E10" s="46">
        <f t="shared" si="3"/>
        <v>372487.50000000006</v>
      </c>
      <c r="F10" s="46">
        <f t="shared" si="3"/>
        <v>483630.00000000006</v>
      </c>
      <c r="G10" s="46">
        <f t="shared" si="3"/>
        <v>5091975.0000000009</v>
      </c>
      <c r="H10" s="46">
        <f t="shared" si="3"/>
        <v>673515.50000000012</v>
      </c>
      <c r="I10" s="46">
        <f>(I4+I5+I6)*0.07</f>
        <v>755951.70000000007</v>
      </c>
      <c r="J10" s="46">
        <f>(J4+J5+J6)*0.07</f>
        <v>882888.3</v>
      </c>
      <c r="K10" s="47">
        <f>(K4+K5+K6)*0.07</f>
        <v>1264816.6789999998</v>
      </c>
      <c r="L10" s="48">
        <f>(L4+L5+L6)*0.07</f>
        <v>1827298.9000000001</v>
      </c>
      <c r="M10" s="48">
        <v>2593846.5000000005</v>
      </c>
      <c r="N10" s="48">
        <v>3975825.0000000005</v>
      </c>
      <c r="O10" s="48">
        <v>5115798.8000000007</v>
      </c>
      <c r="P10" s="48">
        <f>(P4+P5+P6)*0.07</f>
        <v>6626328.8000000007</v>
      </c>
    </row>
    <row r="11" spans="1:16" ht="34.9" customHeight="1" x14ac:dyDescent="0.45">
      <c r="A11" s="43">
        <v>9</v>
      </c>
      <c r="B11" s="44" t="s">
        <v>42</v>
      </c>
      <c r="C11" s="45">
        <f t="shared" ref="C11:H11" si="4">(C4+C5+C6)*0.23</f>
        <v>847090</v>
      </c>
      <c r="D11" s="46">
        <f t="shared" si="4"/>
        <v>999810</v>
      </c>
      <c r="E11" s="46">
        <f t="shared" si="4"/>
        <v>1223887.5</v>
      </c>
      <c r="F11" s="46">
        <f t="shared" si="4"/>
        <v>1589070</v>
      </c>
      <c r="G11" s="46">
        <f t="shared" si="4"/>
        <v>16730775</v>
      </c>
      <c r="H11" s="46">
        <f t="shared" si="4"/>
        <v>2212979.5</v>
      </c>
      <c r="I11" s="46">
        <f>(I4+I5+I6)*0.23</f>
        <v>2483841.3000000003</v>
      </c>
      <c r="J11" s="46">
        <f t="shared" ref="J11:L11" si="5">(J4+J5+J6)*0.23</f>
        <v>2900918.7</v>
      </c>
      <c r="K11" s="47">
        <f t="shared" si="5"/>
        <v>4155826.2309999992</v>
      </c>
      <c r="L11" s="48">
        <f t="shared" si="5"/>
        <v>6003982.1000000006</v>
      </c>
      <c r="M11" s="48">
        <v>8522638.5</v>
      </c>
      <c r="N11" s="48">
        <v>13063425</v>
      </c>
      <c r="O11" s="48">
        <v>16809053.199999999</v>
      </c>
      <c r="P11" s="48">
        <f>(P4+P5+P6)*0.23</f>
        <v>21772223.199999999</v>
      </c>
    </row>
    <row r="12" spans="1:16" ht="34.9" customHeight="1" x14ac:dyDescent="0.45">
      <c r="A12" s="43">
        <v>10</v>
      </c>
      <c r="B12" s="44" t="s">
        <v>43</v>
      </c>
      <c r="C12" s="45">
        <v>4850000</v>
      </c>
      <c r="D12" s="46">
        <v>5500000</v>
      </c>
      <c r="E12" s="46">
        <v>8333333.333333333</v>
      </c>
      <c r="F12" s="46">
        <v>10000000</v>
      </c>
      <c r="G12" s="46">
        <v>11500000</v>
      </c>
      <c r="H12" s="46">
        <v>13000000</v>
      </c>
      <c r="I12" s="46">
        <v>20000000</v>
      </c>
      <c r="J12" s="46">
        <v>23000000</v>
      </c>
      <c r="K12" s="47">
        <v>27500000</v>
      </c>
      <c r="L12" s="48">
        <v>30000000</v>
      </c>
      <c r="M12" s="48">
        <v>40000000</v>
      </c>
      <c r="N12" s="48">
        <v>56000000</v>
      </c>
      <c r="O12" s="48">
        <v>100000000</v>
      </c>
      <c r="P12" s="48">
        <v>120000000</v>
      </c>
    </row>
    <row r="13" spans="1:16" ht="34.9" customHeight="1" thickBot="1" x14ac:dyDescent="0.5">
      <c r="A13" s="49">
        <v>11</v>
      </c>
      <c r="B13" s="50" t="s">
        <v>44</v>
      </c>
      <c r="C13" s="51">
        <f t="shared" ref="C13:L13" si="6">C12*12</f>
        <v>58200000</v>
      </c>
      <c r="D13" s="52">
        <f t="shared" si="6"/>
        <v>66000000</v>
      </c>
      <c r="E13" s="52">
        <f t="shared" si="6"/>
        <v>100000000</v>
      </c>
      <c r="F13" s="52">
        <f t="shared" si="6"/>
        <v>120000000</v>
      </c>
      <c r="G13" s="52">
        <f t="shared" si="6"/>
        <v>138000000</v>
      </c>
      <c r="H13" s="52">
        <f t="shared" si="6"/>
        <v>156000000</v>
      </c>
      <c r="I13" s="52">
        <f t="shared" si="6"/>
        <v>240000000</v>
      </c>
      <c r="J13" s="52">
        <f t="shared" si="6"/>
        <v>276000000</v>
      </c>
      <c r="K13" s="53">
        <f t="shared" si="6"/>
        <v>330000000</v>
      </c>
      <c r="L13" s="54">
        <f t="shared" si="6"/>
        <v>360000000</v>
      </c>
      <c r="M13" s="54">
        <v>480000000</v>
      </c>
      <c r="N13" s="54">
        <v>672000000</v>
      </c>
      <c r="O13" s="54">
        <v>1200000000</v>
      </c>
      <c r="P13" s="54">
        <v>1440000000</v>
      </c>
    </row>
  </sheetData>
  <mergeCells count="1">
    <mergeCell ref="A1:P1"/>
  </mergeCells>
  <pageMargins left="0.7" right="0.7" top="0.75" bottom="0.75" header="0.3" footer="0.3"/>
  <pageSetup paperSize="9" scale="6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rightToLeft="1" workbookViewId="0">
      <selection activeCell="A7" sqref="A7"/>
    </sheetView>
  </sheetViews>
  <sheetFormatPr defaultColWidth="8.85546875" defaultRowHeight="22.5" x14ac:dyDescent="0.25"/>
  <cols>
    <col min="1" max="1" width="15.7109375" style="112" customWidth="1"/>
    <col min="2" max="2" width="33.42578125" style="112" bestFit="1" customWidth="1"/>
    <col min="3" max="5" width="34.28515625" style="112" customWidth="1"/>
    <col min="6" max="6" width="12.28515625" style="112" customWidth="1"/>
    <col min="7" max="7" width="8.85546875" style="112"/>
    <col min="8" max="8" width="14.42578125" style="112" bestFit="1" customWidth="1"/>
    <col min="9" max="16384" width="8.85546875" style="112"/>
  </cols>
  <sheetData>
    <row r="1" spans="1:8" ht="36" x14ac:dyDescent="0.25">
      <c r="A1" s="108" t="s">
        <v>62</v>
      </c>
      <c r="B1" s="109"/>
      <c r="C1" s="118"/>
      <c r="D1" s="110" t="s">
        <v>55</v>
      </c>
      <c r="E1" s="119">
        <v>1440000000</v>
      </c>
      <c r="F1" s="111"/>
    </row>
    <row r="2" spans="1:8" ht="25.15" customHeight="1" x14ac:dyDescent="0.25">
      <c r="A2" s="113" t="s">
        <v>27</v>
      </c>
      <c r="B2" s="113" t="s">
        <v>28</v>
      </c>
      <c r="C2" s="113" t="s">
        <v>32</v>
      </c>
      <c r="D2" s="113" t="s">
        <v>54</v>
      </c>
      <c r="E2" s="113"/>
      <c r="F2" s="113"/>
    </row>
    <row r="3" spans="1:8" ht="25.15" customHeight="1" x14ac:dyDescent="0.25">
      <c r="A3" s="114">
        <v>0</v>
      </c>
      <c r="B3" s="114">
        <v>0</v>
      </c>
      <c r="C3" s="114">
        <v>0</v>
      </c>
      <c r="D3" s="113">
        <v>0</v>
      </c>
      <c r="E3" s="113"/>
      <c r="F3" s="115">
        <v>0</v>
      </c>
    </row>
    <row r="4" spans="1:8" ht="25.15" customHeight="1" x14ac:dyDescent="0.25">
      <c r="A4" s="114">
        <v>1</v>
      </c>
      <c r="B4" s="114">
        <v>540000000</v>
      </c>
      <c r="C4" s="120">
        <f>B4*0.1</f>
        <v>54000000</v>
      </c>
      <c r="D4" s="116">
        <f>C4</f>
        <v>54000000</v>
      </c>
      <c r="E4" s="116">
        <v>0</v>
      </c>
      <c r="F4" s="117">
        <v>0.1</v>
      </c>
    </row>
    <row r="5" spans="1:8" ht="25.15" customHeight="1" x14ac:dyDescent="0.25">
      <c r="A5" s="114">
        <f>B4+1</f>
        <v>540000001</v>
      </c>
      <c r="B5" s="114">
        <v>1260000000</v>
      </c>
      <c r="C5" s="120">
        <f>(B5-B4)*0.15</f>
        <v>108000000</v>
      </c>
      <c r="D5" s="116">
        <f>C4+C5</f>
        <v>162000000</v>
      </c>
      <c r="E5" s="116">
        <f>D4</f>
        <v>54000000</v>
      </c>
      <c r="F5" s="117">
        <v>0.15</v>
      </c>
    </row>
    <row r="6" spans="1:8" ht="25.15" customHeight="1" x14ac:dyDescent="0.25">
      <c r="A6" s="114">
        <f>B5+1</f>
        <v>1260000001</v>
      </c>
      <c r="B6" s="114">
        <v>1560000000</v>
      </c>
      <c r="C6" s="120">
        <f>(B6-B5)*0.2</f>
        <v>60000000</v>
      </c>
      <c r="D6" s="116">
        <f>C4+C5+C6</f>
        <v>222000000</v>
      </c>
      <c r="E6" s="116">
        <f>D5</f>
        <v>162000000</v>
      </c>
      <c r="F6" s="117">
        <v>0.2</v>
      </c>
    </row>
    <row r="7" spans="1:8" ht="25.15" customHeight="1" x14ac:dyDescent="0.25">
      <c r="A7" s="116">
        <f>B6+1</f>
        <v>1560000001</v>
      </c>
      <c r="B7" s="114">
        <v>4800000000</v>
      </c>
      <c r="C7" s="120">
        <f>(B7-B6)*0.3</f>
        <v>972000000</v>
      </c>
      <c r="D7" s="116">
        <f>C4+C5+C6+C7</f>
        <v>1194000000</v>
      </c>
      <c r="E7" s="116">
        <f>D6</f>
        <v>222000000</v>
      </c>
      <c r="F7" s="115">
        <v>0.3</v>
      </c>
      <c r="H7" s="122"/>
    </row>
    <row r="8" spans="1:8" ht="25.15" customHeight="1" x14ac:dyDescent="0.25">
      <c r="A8" s="114">
        <v>4800000001</v>
      </c>
      <c r="B8" s="114">
        <v>0</v>
      </c>
      <c r="C8" s="114">
        <v>0</v>
      </c>
      <c r="D8" s="116">
        <v>1194000000</v>
      </c>
      <c r="E8" s="116">
        <f>D7</f>
        <v>1194000000</v>
      </c>
      <c r="F8" s="115">
        <v>0.3</v>
      </c>
      <c r="H8" s="122"/>
    </row>
    <row r="9" spans="1:8" ht="20.45" customHeight="1" x14ac:dyDescent="0.25">
      <c r="A9" s="114" t="s">
        <v>50</v>
      </c>
      <c r="B9" s="114">
        <v>0</v>
      </c>
      <c r="C9" s="114">
        <v>0</v>
      </c>
      <c r="D9" s="116">
        <v>1194000000</v>
      </c>
      <c r="E9" s="116">
        <v>1194000000</v>
      </c>
      <c r="F9" s="115">
        <v>0.3</v>
      </c>
    </row>
    <row r="10" spans="1:8" x14ac:dyDescent="0.25">
      <c r="A10" s="113" t="s">
        <v>50</v>
      </c>
      <c r="B10" s="114">
        <v>0</v>
      </c>
      <c r="C10" s="114">
        <v>0</v>
      </c>
      <c r="D10" s="116">
        <v>1194000000</v>
      </c>
      <c r="E10" s="116">
        <v>1194000000</v>
      </c>
      <c r="F10" s="115">
        <v>0.3</v>
      </c>
    </row>
    <row r="11" spans="1:8" x14ac:dyDescent="0.25">
      <c r="A11" s="113" t="s">
        <v>50</v>
      </c>
      <c r="B11" s="114">
        <v>0</v>
      </c>
      <c r="C11" s="114">
        <v>0</v>
      </c>
      <c r="D11" s="116">
        <v>1194000000</v>
      </c>
      <c r="E11" s="116">
        <v>1194000000</v>
      </c>
      <c r="F11" s="115">
        <v>0.3</v>
      </c>
    </row>
    <row r="12" spans="1:8" x14ac:dyDescent="0.25">
      <c r="A12" s="113" t="s">
        <v>50</v>
      </c>
      <c r="B12" s="114">
        <v>0</v>
      </c>
      <c r="C12" s="114">
        <v>0</v>
      </c>
      <c r="D12" s="116">
        <v>1194000000</v>
      </c>
      <c r="E12" s="116">
        <v>1194000000</v>
      </c>
      <c r="F12" s="115">
        <v>0.3</v>
      </c>
    </row>
    <row r="13" spans="1:8" x14ac:dyDescent="0.25">
      <c r="A13" s="113" t="s">
        <v>50</v>
      </c>
      <c r="B13" s="114">
        <v>0</v>
      </c>
      <c r="C13" s="114">
        <v>0</v>
      </c>
      <c r="D13" s="116">
        <v>1194000000</v>
      </c>
      <c r="E13" s="116">
        <v>1194000000</v>
      </c>
      <c r="F13" s="115">
        <v>0.3</v>
      </c>
    </row>
    <row r="14" spans="1:8" x14ac:dyDescent="0.25">
      <c r="A14" s="113" t="s">
        <v>50</v>
      </c>
      <c r="B14" s="114">
        <f>IF('مالیات عیدی سال 1403 '!S9&gt;'جدول مالیات حقوق'!$B$8,'مالیات عیدی سال 1403 '!S9-'جدول مالیات حقوق'!$B$8,0)</f>
        <v>0</v>
      </c>
      <c r="C14" s="114">
        <f t="shared" ref="C14:C73" si="0">ROUND((B14*F14),0)</f>
        <v>0</v>
      </c>
      <c r="D14" s="116">
        <v>1194000000</v>
      </c>
      <c r="E14" s="116">
        <v>1194000000</v>
      </c>
      <c r="F14" s="115">
        <v>0.3</v>
      </c>
    </row>
    <row r="15" spans="1:8" x14ac:dyDescent="0.25">
      <c r="A15" s="113" t="s">
        <v>50</v>
      </c>
      <c r="B15" s="114">
        <f>IF('مالیات عیدی سال 1403 '!S10&gt;'جدول مالیات حقوق'!$B$8,'مالیات عیدی سال 1403 '!S10-'جدول مالیات حقوق'!$B$8,0)</f>
        <v>0</v>
      </c>
      <c r="C15" s="114">
        <f t="shared" si="0"/>
        <v>0</v>
      </c>
      <c r="D15" s="116">
        <v>1194000000</v>
      </c>
      <c r="E15" s="116">
        <v>1194000000</v>
      </c>
      <c r="F15" s="115">
        <v>0.3</v>
      </c>
    </row>
    <row r="16" spans="1:8" x14ac:dyDescent="0.25">
      <c r="A16" s="113" t="s">
        <v>50</v>
      </c>
      <c r="B16" s="114">
        <f>IF('مالیات عیدی سال 1403 '!S11&gt;'جدول مالیات حقوق'!$B$8,'مالیات عیدی سال 1403 '!S11-'جدول مالیات حقوق'!$B$8,0)</f>
        <v>0</v>
      </c>
      <c r="C16" s="114">
        <f t="shared" si="0"/>
        <v>0</v>
      </c>
      <c r="D16" s="116">
        <v>1194000000</v>
      </c>
      <c r="E16" s="116">
        <v>1194000000</v>
      </c>
      <c r="F16" s="115">
        <v>0.3</v>
      </c>
    </row>
    <row r="17" spans="1:6" x14ac:dyDescent="0.25">
      <c r="A17" s="113" t="s">
        <v>50</v>
      </c>
      <c r="B17" s="114">
        <f>IF('مالیات عیدی سال 1403 '!S12&gt;'جدول مالیات حقوق'!$B$8,'مالیات عیدی سال 1403 '!S12-'جدول مالیات حقوق'!$B$8,0)</f>
        <v>0</v>
      </c>
      <c r="C17" s="114">
        <f t="shared" si="0"/>
        <v>0</v>
      </c>
      <c r="D17" s="116">
        <v>1194000000</v>
      </c>
      <c r="E17" s="116">
        <v>1194000000</v>
      </c>
      <c r="F17" s="115">
        <v>0.3</v>
      </c>
    </row>
    <row r="18" spans="1:6" x14ac:dyDescent="0.25">
      <c r="A18" s="113" t="s">
        <v>50</v>
      </c>
      <c r="B18" s="114">
        <f>IF('مالیات عیدی سال 1403 '!S13&gt;'جدول مالیات حقوق'!$B$8,'مالیات عیدی سال 1403 '!S13-'جدول مالیات حقوق'!$B$8,0)</f>
        <v>0</v>
      </c>
      <c r="C18" s="114">
        <f t="shared" si="0"/>
        <v>0</v>
      </c>
      <c r="D18" s="116">
        <v>1194000000</v>
      </c>
      <c r="E18" s="116">
        <v>1194000000</v>
      </c>
      <c r="F18" s="115">
        <v>0.3</v>
      </c>
    </row>
    <row r="19" spans="1:6" x14ac:dyDescent="0.25">
      <c r="A19" s="113" t="s">
        <v>50</v>
      </c>
      <c r="B19" s="114">
        <f>IF('مالیات عیدی سال 1403 '!S14&gt;'جدول مالیات حقوق'!$B$8,'مالیات عیدی سال 1403 '!S14-'جدول مالیات حقوق'!$B$8,0)</f>
        <v>0</v>
      </c>
      <c r="C19" s="114">
        <f t="shared" si="0"/>
        <v>0</v>
      </c>
      <c r="D19" s="116">
        <v>1194000000</v>
      </c>
      <c r="E19" s="116">
        <v>1194000000</v>
      </c>
      <c r="F19" s="115">
        <v>0.3</v>
      </c>
    </row>
    <row r="20" spans="1:6" x14ac:dyDescent="0.25">
      <c r="A20" s="113" t="s">
        <v>50</v>
      </c>
      <c r="B20" s="114">
        <f>IF('مالیات عیدی سال 1403 '!S15&gt;'جدول مالیات حقوق'!$B$8,'مالیات عیدی سال 1403 '!S15-'جدول مالیات حقوق'!$B$8,0)</f>
        <v>0</v>
      </c>
      <c r="C20" s="114">
        <f t="shared" si="0"/>
        <v>0</v>
      </c>
      <c r="D20" s="116">
        <v>1194000000</v>
      </c>
      <c r="E20" s="116">
        <v>1194000000</v>
      </c>
      <c r="F20" s="115">
        <v>0.3</v>
      </c>
    </row>
    <row r="21" spans="1:6" x14ac:dyDescent="0.25">
      <c r="A21" s="113" t="s">
        <v>50</v>
      </c>
      <c r="B21" s="114">
        <f>IF('مالیات عیدی سال 1403 '!S16&gt;'جدول مالیات حقوق'!$B$8,'مالیات عیدی سال 1403 '!S16-'جدول مالیات حقوق'!$B$8,0)</f>
        <v>0</v>
      </c>
      <c r="C21" s="114">
        <f t="shared" si="0"/>
        <v>0</v>
      </c>
      <c r="D21" s="116">
        <v>1194000000</v>
      </c>
      <c r="E21" s="116">
        <v>1194000000</v>
      </c>
      <c r="F21" s="115">
        <v>0.3</v>
      </c>
    </row>
    <row r="22" spans="1:6" x14ac:dyDescent="0.25">
      <c r="A22" s="113" t="s">
        <v>50</v>
      </c>
      <c r="B22" s="114">
        <f>IF('مالیات عیدی سال 1403 '!S17&gt;'جدول مالیات حقوق'!$B$8,'مالیات عیدی سال 1403 '!S17-'جدول مالیات حقوق'!$B$8,0)</f>
        <v>0</v>
      </c>
      <c r="C22" s="114">
        <f t="shared" si="0"/>
        <v>0</v>
      </c>
      <c r="D22" s="116">
        <v>1194000000</v>
      </c>
      <c r="E22" s="116">
        <v>1194000000</v>
      </c>
      <c r="F22" s="115">
        <v>0.3</v>
      </c>
    </row>
    <row r="23" spans="1:6" x14ac:dyDescent="0.25">
      <c r="A23" s="113" t="s">
        <v>50</v>
      </c>
      <c r="B23" s="114">
        <f>IF('مالیات عیدی سال 1403 '!S18&gt;'جدول مالیات حقوق'!$B$8,'مالیات عیدی سال 1403 '!S18-'جدول مالیات حقوق'!$B$8,0)</f>
        <v>0</v>
      </c>
      <c r="C23" s="114">
        <f t="shared" si="0"/>
        <v>0</v>
      </c>
      <c r="D23" s="116">
        <v>1194000000</v>
      </c>
      <c r="E23" s="116">
        <v>1194000000</v>
      </c>
      <c r="F23" s="115">
        <v>0.3</v>
      </c>
    </row>
    <row r="24" spans="1:6" x14ac:dyDescent="0.25">
      <c r="A24" s="113" t="s">
        <v>50</v>
      </c>
      <c r="B24" s="114">
        <f>IF('مالیات عیدی سال 1403 '!S19&gt;'جدول مالیات حقوق'!$B$8,'مالیات عیدی سال 1403 '!S19-'جدول مالیات حقوق'!$B$8,0)</f>
        <v>0</v>
      </c>
      <c r="C24" s="114">
        <f t="shared" si="0"/>
        <v>0</v>
      </c>
      <c r="D24" s="116">
        <v>1194000000</v>
      </c>
      <c r="E24" s="116">
        <v>1194000000</v>
      </c>
      <c r="F24" s="115">
        <v>0.3</v>
      </c>
    </row>
    <row r="25" spans="1:6" x14ac:dyDescent="0.25">
      <c r="A25" s="113" t="s">
        <v>50</v>
      </c>
      <c r="B25" s="114">
        <f>IF('مالیات عیدی سال 1403 '!S20&gt;'جدول مالیات حقوق'!$B$8,'مالیات عیدی سال 1403 '!S20-'جدول مالیات حقوق'!$B$8,0)</f>
        <v>0</v>
      </c>
      <c r="C25" s="114">
        <f t="shared" si="0"/>
        <v>0</v>
      </c>
      <c r="D25" s="116">
        <v>1194000000</v>
      </c>
      <c r="E25" s="116">
        <v>1194000000</v>
      </c>
      <c r="F25" s="115">
        <v>0.3</v>
      </c>
    </row>
    <row r="26" spans="1:6" x14ac:dyDescent="0.25">
      <c r="A26" s="113" t="s">
        <v>50</v>
      </c>
      <c r="B26" s="114">
        <f>IF('مالیات عیدی سال 1403 '!S21&gt;'جدول مالیات حقوق'!$B$8,'مالیات عیدی سال 1403 '!S21-'جدول مالیات حقوق'!$B$8,0)</f>
        <v>0</v>
      </c>
      <c r="C26" s="114">
        <f t="shared" si="0"/>
        <v>0</v>
      </c>
      <c r="D26" s="116">
        <v>1194000000</v>
      </c>
      <c r="E26" s="116">
        <v>1194000000</v>
      </c>
      <c r="F26" s="115">
        <v>0.3</v>
      </c>
    </row>
    <row r="27" spans="1:6" x14ac:dyDescent="0.25">
      <c r="A27" s="113" t="s">
        <v>50</v>
      </c>
      <c r="B27" s="114">
        <f>IF('مالیات عیدی سال 1403 '!S22&gt;'جدول مالیات حقوق'!$B$8,'مالیات عیدی سال 1403 '!S22-'جدول مالیات حقوق'!$B$8,0)</f>
        <v>0</v>
      </c>
      <c r="C27" s="114">
        <f t="shared" si="0"/>
        <v>0</v>
      </c>
      <c r="D27" s="116">
        <v>1194000000</v>
      </c>
      <c r="E27" s="116">
        <v>1194000000</v>
      </c>
      <c r="F27" s="115">
        <v>0.3</v>
      </c>
    </row>
    <row r="28" spans="1:6" x14ac:dyDescent="0.25">
      <c r="A28" s="113" t="s">
        <v>50</v>
      </c>
      <c r="B28" s="114">
        <f>IF('مالیات عیدی سال 1403 '!S23&gt;'جدول مالیات حقوق'!$B$8,'مالیات عیدی سال 1403 '!S23-'جدول مالیات حقوق'!$B$8,0)</f>
        <v>0</v>
      </c>
      <c r="C28" s="114">
        <f t="shared" si="0"/>
        <v>0</v>
      </c>
      <c r="D28" s="116">
        <v>1194000000</v>
      </c>
      <c r="E28" s="116">
        <v>1194000000</v>
      </c>
      <c r="F28" s="115">
        <v>0.3</v>
      </c>
    </row>
    <row r="29" spans="1:6" x14ac:dyDescent="0.25">
      <c r="A29" s="113" t="s">
        <v>50</v>
      </c>
      <c r="B29" s="114">
        <f>IF('مالیات عیدی سال 1403 '!S24&gt;'جدول مالیات حقوق'!$B$8,'مالیات عیدی سال 1403 '!S24-'جدول مالیات حقوق'!$B$8,0)</f>
        <v>0</v>
      </c>
      <c r="C29" s="114">
        <f t="shared" si="0"/>
        <v>0</v>
      </c>
      <c r="D29" s="116">
        <v>1194000000</v>
      </c>
      <c r="E29" s="116">
        <v>1194000000</v>
      </c>
      <c r="F29" s="115">
        <v>0.3</v>
      </c>
    </row>
    <row r="30" spans="1:6" x14ac:dyDescent="0.25">
      <c r="A30" s="113" t="s">
        <v>50</v>
      </c>
      <c r="B30" s="114">
        <f>IF('مالیات عیدی سال 1403 '!S25&gt;'جدول مالیات حقوق'!$B$8,'مالیات عیدی سال 1403 '!S25-'جدول مالیات حقوق'!$B$8,0)</f>
        <v>0</v>
      </c>
      <c r="C30" s="114">
        <f t="shared" si="0"/>
        <v>0</v>
      </c>
      <c r="D30" s="116">
        <v>1194000000</v>
      </c>
      <c r="E30" s="116">
        <v>1194000000</v>
      </c>
      <c r="F30" s="115">
        <v>0.3</v>
      </c>
    </row>
    <row r="31" spans="1:6" x14ac:dyDescent="0.25">
      <c r="A31" s="113" t="s">
        <v>50</v>
      </c>
      <c r="B31" s="114">
        <f>IF('مالیات عیدی سال 1403 '!S26&gt;'جدول مالیات حقوق'!$B$8,'مالیات عیدی سال 1403 '!S26-'جدول مالیات حقوق'!$B$8,0)</f>
        <v>0</v>
      </c>
      <c r="C31" s="114">
        <f t="shared" si="0"/>
        <v>0</v>
      </c>
      <c r="D31" s="116">
        <v>1194000000</v>
      </c>
      <c r="E31" s="116">
        <v>1194000000</v>
      </c>
      <c r="F31" s="115">
        <v>0.3</v>
      </c>
    </row>
    <row r="32" spans="1:6" x14ac:dyDescent="0.25">
      <c r="A32" s="113" t="s">
        <v>50</v>
      </c>
      <c r="B32" s="114">
        <f>IF('مالیات عیدی سال 1403 '!S27&gt;'جدول مالیات حقوق'!$B$8,'مالیات عیدی سال 1403 '!S27-'جدول مالیات حقوق'!$B$8,0)</f>
        <v>0</v>
      </c>
      <c r="C32" s="114">
        <f t="shared" si="0"/>
        <v>0</v>
      </c>
      <c r="D32" s="116">
        <v>1194000000</v>
      </c>
      <c r="E32" s="116">
        <v>1194000000</v>
      </c>
      <c r="F32" s="115">
        <v>0.3</v>
      </c>
    </row>
    <row r="33" spans="1:6" x14ac:dyDescent="0.25">
      <c r="A33" s="113" t="s">
        <v>50</v>
      </c>
      <c r="B33" s="114">
        <f>IF('مالیات عیدی سال 1403 '!S28&gt;'جدول مالیات حقوق'!$B$8,'مالیات عیدی سال 1403 '!S28-'جدول مالیات حقوق'!$B$8,0)</f>
        <v>0</v>
      </c>
      <c r="C33" s="114">
        <f t="shared" si="0"/>
        <v>0</v>
      </c>
      <c r="D33" s="116">
        <v>1194000000</v>
      </c>
      <c r="E33" s="116">
        <v>1194000000</v>
      </c>
      <c r="F33" s="115">
        <v>0.3</v>
      </c>
    </row>
    <row r="34" spans="1:6" x14ac:dyDescent="0.25">
      <c r="A34" s="113" t="s">
        <v>50</v>
      </c>
      <c r="B34" s="114">
        <f>IF('مالیات عیدی سال 1403 '!S29&gt;'جدول مالیات حقوق'!$B$8,'مالیات عیدی سال 1403 '!S29-'جدول مالیات حقوق'!$B$8,0)</f>
        <v>0</v>
      </c>
      <c r="C34" s="114">
        <f t="shared" si="0"/>
        <v>0</v>
      </c>
      <c r="D34" s="116">
        <v>1194000000</v>
      </c>
      <c r="E34" s="116">
        <v>1194000000</v>
      </c>
      <c r="F34" s="115">
        <v>0.3</v>
      </c>
    </row>
    <row r="35" spans="1:6" x14ac:dyDescent="0.25">
      <c r="A35" s="113" t="s">
        <v>50</v>
      </c>
      <c r="B35" s="114">
        <f>IF('مالیات عیدی سال 1403 '!S30&gt;'جدول مالیات حقوق'!$B$8,'مالیات عیدی سال 1403 '!S30-'جدول مالیات حقوق'!$B$8,0)</f>
        <v>0</v>
      </c>
      <c r="C35" s="114">
        <f t="shared" si="0"/>
        <v>0</v>
      </c>
      <c r="D35" s="116">
        <v>1194000000</v>
      </c>
      <c r="E35" s="116">
        <v>1194000000</v>
      </c>
      <c r="F35" s="115">
        <v>0.3</v>
      </c>
    </row>
    <row r="36" spans="1:6" x14ac:dyDescent="0.25">
      <c r="A36" s="113" t="s">
        <v>50</v>
      </c>
      <c r="B36" s="114">
        <f>IF('مالیات عیدی سال 1403 '!S31&gt;'جدول مالیات حقوق'!$B$8,'مالیات عیدی سال 1403 '!S31-'جدول مالیات حقوق'!$B$8,0)</f>
        <v>0</v>
      </c>
      <c r="C36" s="114">
        <f t="shared" si="0"/>
        <v>0</v>
      </c>
      <c r="D36" s="116">
        <v>1194000000</v>
      </c>
      <c r="E36" s="116">
        <v>1194000000</v>
      </c>
      <c r="F36" s="115">
        <v>0.3</v>
      </c>
    </row>
    <row r="37" spans="1:6" x14ac:dyDescent="0.25">
      <c r="A37" s="113" t="s">
        <v>50</v>
      </c>
      <c r="B37" s="114">
        <f>IF('مالیات عیدی سال 1403 '!S32&gt;'جدول مالیات حقوق'!$B$8,'مالیات عیدی سال 1403 '!S32-'جدول مالیات حقوق'!$B$8,0)</f>
        <v>0</v>
      </c>
      <c r="C37" s="114">
        <f t="shared" si="0"/>
        <v>0</v>
      </c>
      <c r="D37" s="116">
        <v>1194000000</v>
      </c>
      <c r="E37" s="116">
        <v>1194000000</v>
      </c>
      <c r="F37" s="115">
        <v>0.3</v>
      </c>
    </row>
    <row r="38" spans="1:6" x14ac:dyDescent="0.25">
      <c r="A38" s="113" t="s">
        <v>50</v>
      </c>
      <c r="B38" s="114">
        <f>IF('مالیات عیدی سال 1403 '!S33&gt;'جدول مالیات حقوق'!$B$8,'مالیات عیدی سال 1403 '!S33-'جدول مالیات حقوق'!$B$8,0)</f>
        <v>0</v>
      </c>
      <c r="C38" s="114">
        <f t="shared" si="0"/>
        <v>0</v>
      </c>
      <c r="D38" s="116">
        <v>1194000000</v>
      </c>
      <c r="E38" s="116">
        <v>1194000000</v>
      </c>
      <c r="F38" s="115">
        <v>0.3</v>
      </c>
    </row>
    <row r="39" spans="1:6" x14ac:dyDescent="0.25">
      <c r="A39" s="113" t="s">
        <v>50</v>
      </c>
      <c r="B39" s="114">
        <f>IF('مالیات عیدی سال 1403 '!S34&gt;'جدول مالیات حقوق'!$B$8,'مالیات عیدی سال 1403 '!S34-'جدول مالیات حقوق'!$B$8,0)</f>
        <v>0</v>
      </c>
      <c r="C39" s="114">
        <f t="shared" si="0"/>
        <v>0</v>
      </c>
      <c r="D39" s="116">
        <v>1194000000</v>
      </c>
      <c r="E39" s="116">
        <v>1194000000</v>
      </c>
      <c r="F39" s="115">
        <v>0.3</v>
      </c>
    </row>
    <row r="40" spans="1:6" x14ac:dyDescent="0.25">
      <c r="A40" s="113" t="s">
        <v>50</v>
      </c>
      <c r="B40" s="114">
        <f>IF('مالیات عیدی سال 1403 '!S35&gt;'جدول مالیات حقوق'!$B$8,'مالیات عیدی سال 1403 '!S35-'جدول مالیات حقوق'!$B$8,0)</f>
        <v>0</v>
      </c>
      <c r="C40" s="114">
        <f t="shared" si="0"/>
        <v>0</v>
      </c>
      <c r="D40" s="116">
        <v>1194000000</v>
      </c>
      <c r="E40" s="116">
        <v>1194000000</v>
      </c>
      <c r="F40" s="115">
        <v>0.3</v>
      </c>
    </row>
    <row r="41" spans="1:6" x14ac:dyDescent="0.25">
      <c r="A41" s="113" t="s">
        <v>50</v>
      </c>
      <c r="B41" s="114">
        <f>IF('مالیات عیدی سال 1403 '!S36&gt;'جدول مالیات حقوق'!$B$8,'مالیات عیدی سال 1403 '!S36-'جدول مالیات حقوق'!$B$8,0)</f>
        <v>0</v>
      </c>
      <c r="C41" s="114">
        <f t="shared" si="0"/>
        <v>0</v>
      </c>
      <c r="D41" s="116">
        <v>1194000000</v>
      </c>
      <c r="E41" s="116">
        <v>1194000000</v>
      </c>
      <c r="F41" s="115">
        <v>0.3</v>
      </c>
    </row>
    <row r="42" spans="1:6" x14ac:dyDescent="0.25">
      <c r="A42" s="113" t="s">
        <v>50</v>
      </c>
      <c r="B42" s="114">
        <f>IF('مالیات عیدی سال 1403 '!S37&gt;'جدول مالیات حقوق'!$B$8,'مالیات عیدی سال 1403 '!S37-'جدول مالیات حقوق'!$B$8,0)</f>
        <v>0</v>
      </c>
      <c r="C42" s="114">
        <f t="shared" si="0"/>
        <v>0</v>
      </c>
      <c r="D42" s="116">
        <v>1194000000</v>
      </c>
      <c r="E42" s="116">
        <v>1194000000</v>
      </c>
      <c r="F42" s="115">
        <v>0.3</v>
      </c>
    </row>
    <row r="43" spans="1:6" x14ac:dyDescent="0.25">
      <c r="A43" s="113" t="s">
        <v>50</v>
      </c>
      <c r="B43" s="114">
        <f>IF('مالیات عیدی سال 1403 '!S38&gt;'جدول مالیات حقوق'!$B$8,'مالیات عیدی سال 1403 '!S38-'جدول مالیات حقوق'!$B$8,0)</f>
        <v>0</v>
      </c>
      <c r="C43" s="114">
        <f t="shared" si="0"/>
        <v>0</v>
      </c>
      <c r="D43" s="116">
        <v>1194000000</v>
      </c>
      <c r="E43" s="116">
        <v>1194000000</v>
      </c>
      <c r="F43" s="115">
        <v>0.3</v>
      </c>
    </row>
    <row r="44" spans="1:6" x14ac:dyDescent="0.25">
      <c r="A44" s="113" t="s">
        <v>50</v>
      </c>
      <c r="B44" s="114">
        <f>IF('مالیات عیدی سال 1403 '!S39&gt;'جدول مالیات حقوق'!$B$8,'مالیات عیدی سال 1403 '!S39-'جدول مالیات حقوق'!$B$8,0)</f>
        <v>0</v>
      </c>
      <c r="C44" s="114">
        <f t="shared" si="0"/>
        <v>0</v>
      </c>
      <c r="D44" s="116">
        <v>1194000000</v>
      </c>
      <c r="E44" s="116">
        <v>1194000000</v>
      </c>
      <c r="F44" s="115">
        <v>0.3</v>
      </c>
    </row>
    <row r="45" spans="1:6" x14ac:dyDescent="0.25">
      <c r="A45" s="113" t="s">
        <v>50</v>
      </c>
      <c r="B45" s="114">
        <f>IF('مالیات عیدی سال 1403 '!S40&gt;'جدول مالیات حقوق'!$B$8,'مالیات عیدی سال 1403 '!S40-'جدول مالیات حقوق'!$B$8,0)</f>
        <v>0</v>
      </c>
      <c r="C45" s="114">
        <f t="shared" si="0"/>
        <v>0</v>
      </c>
      <c r="D45" s="116">
        <v>1194000000</v>
      </c>
      <c r="E45" s="116">
        <v>1194000000</v>
      </c>
      <c r="F45" s="115">
        <v>0.3</v>
      </c>
    </row>
    <row r="46" spans="1:6" x14ac:dyDescent="0.25">
      <c r="A46" s="113" t="s">
        <v>50</v>
      </c>
      <c r="B46" s="114">
        <f>IF('مالیات عیدی سال 1403 '!S41&gt;'جدول مالیات حقوق'!$B$8,'مالیات عیدی سال 1403 '!S41-'جدول مالیات حقوق'!$B$8,0)</f>
        <v>0</v>
      </c>
      <c r="C46" s="114">
        <f t="shared" si="0"/>
        <v>0</v>
      </c>
      <c r="D46" s="116">
        <v>1194000000</v>
      </c>
      <c r="E46" s="116">
        <v>1194000000</v>
      </c>
      <c r="F46" s="115">
        <v>0.3</v>
      </c>
    </row>
    <row r="47" spans="1:6" x14ac:dyDescent="0.25">
      <c r="A47" s="113" t="s">
        <v>50</v>
      </c>
      <c r="B47" s="114">
        <f>IF('مالیات عیدی سال 1403 '!S42&gt;'جدول مالیات حقوق'!$B$8,'مالیات عیدی سال 1403 '!S42-'جدول مالیات حقوق'!$B$8,0)</f>
        <v>0</v>
      </c>
      <c r="C47" s="114">
        <f t="shared" si="0"/>
        <v>0</v>
      </c>
      <c r="D47" s="116">
        <v>1194000000</v>
      </c>
      <c r="E47" s="116">
        <v>1194000000</v>
      </c>
      <c r="F47" s="115">
        <v>0.3</v>
      </c>
    </row>
    <row r="48" spans="1:6" x14ac:dyDescent="0.25">
      <c r="A48" s="113" t="s">
        <v>50</v>
      </c>
      <c r="B48" s="114">
        <f>IF('مالیات عیدی سال 1403 '!S43&gt;'جدول مالیات حقوق'!$B$8,'مالیات عیدی سال 1403 '!S43-'جدول مالیات حقوق'!$B$8,0)</f>
        <v>0</v>
      </c>
      <c r="C48" s="114">
        <f t="shared" si="0"/>
        <v>0</v>
      </c>
      <c r="D48" s="116">
        <v>1194000000</v>
      </c>
      <c r="E48" s="116">
        <v>1194000000</v>
      </c>
      <c r="F48" s="115">
        <v>0.3</v>
      </c>
    </row>
    <row r="49" spans="1:6" x14ac:dyDescent="0.25">
      <c r="A49" s="113" t="s">
        <v>50</v>
      </c>
      <c r="B49" s="114">
        <f>IF('مالیات عیدی سال 1403 '!S44&gt;'جدول مالیات حقوق'!$B$8,'مالیات عیدی سال 1403 '!S44-'جدول مالیات حقوق'!$B$8,0)</f>
        <v>0</v>
      </c>
      <c r="C49" s="114">
        <f t="shared" si="0"/>
        <v>0</v>
      </c>
      <c r="D49" s="116">
        <v>1194000000</v>
      </c>
      <c r="E49" s="116">
        <v>1194000000</v>
      </c>
      <c r="F49" s="115">
        <v>0.3</v>
      </c>
    </row>
    <row r="50" spans="1:6" x14ac:dyDescent="0.25">
      <c r="A50" s="113" t="s">
        <v>50</v>
      </c>
      <c r="B50" s="114">
        <f>IF('مالیات عیدی سال 1403 '!S45&gt;'جدول مالیات حقوق'!$B$8,'مالیات عیدی سال 1403 '!S45-'جدول مالیات حقوق'!$B$8,0)</f>
        <v>0</v>
      </c>
      <c r="C50" s="114">
        <f t="shared" si="0"/>
        <v>0</v>
      </c>
      <c r="D50" s="116">
        <v>1194000000</v>
      </c>
      <c r="E50" s="116">
        <v>1194000000</v>
      </c>
      <c r="F50" s="115">
        <v>0.3</v>
      </c>
    </row>
    <row r="51" spans="1:6" x14ac:dyDescent="0.25">
      <c r="A51" s="113" t="s">
        <v>50</v>
      </c>
      <c r="B51" s="114">
        <f>IF('مالیات عیدی سال 1403 '!S46&gt;'جدول مالیات حقوق'!$B$8,'مالیات عیدی سال 1403 '!S46-'جدول مالیات حقوق'!$B$8,0)</f>
        <v>0</v>
      </c>
      <c r="C51" s="114">
        <f t="shared" si="0"/>
        <v>0</v>
      </c>
      <c r="D51" s="116">
        <v>1194000000</v>
      </c>
      <c r="E51" s="116">
        <v>1194000000</v>
      </c>
      <c r="F51" s="115">
        <v>0.3</v>
      </c>
    </row>
    <row r="52" spans="1:6" x14ac:dyDescent="0.25">
      <c r="A52" s="113" t="s">
        <v>50</v>
      </c>
      <c r="B52" s="114">
        <f>IF('مالیات عیدی سال 1403 '!S47&gt;'جدول مالیات حقوق'!$B$8,'مالیات عیدی سال 1403 '!S47-'جدول مالیات حقوق'!$B$8,0)</f>
        <v>0</v>
      </c>
      <c r="C52" s="114">
        <f t="shared" si="0"/>
        <v>0</v>
      </c>
      <c r="D52" s="116">
        <v>1194000000</v>
      </c>
      <c r="E52" s="116">
        <v>1194000000</v>
      </c>
      <c r="F52" s="115">
        <v>0.3</v>
      </c>
    </row>
    <row r="53" spans="1:6" x14ac:dyDescent="0.25">
      <c r="A53" s="113" t="s">
        <v>50</v>
      </c>
      <c r="B53" s="114">
        <f>IF('مالیات عیدی سال 1403 '!S48&gt;'جدول مالیات حقوق'!$B$8,'مالیات عیدی سال 1403 '!S48-'جدول مالیات حقوق'!$B$8,0)</f>
        <v>0</v>
      </c>
      <c r="C53" s="114">
        <f t="shared" si="0"/>
        <v>0</v>
      </c>
      <c r="D53" s="116">
        <v>1194000000</v>
      </c>
      <c r="E53" s="116">
        <v>1194000000</v>
      </c>
      <c r="F53" s="115">
        <v>0.3</v>
      </c>
    </row>
    <row r="54" spans="1:6" x14ac:dyDescent="0.25">
      <c r="A54" s="113" t="s">
        <v>50</v>
      </c>
      <c r="B54" s="114">
        <f>IF('مالیات عیدی سال 1403 '!S49&gt;'جدول مالیات حقوق'!$B$8,'مالیات عیدی سال 1403 '!S49-'جدول مالیات حقوق'!$B$8,0)</f>
        <v>0</v>
      </c>
      <c r="C54" s="114">
        <f t="shared" si="0"/>
        <v>0</v>
      </c>
      <c r="D54" s="116">
        <v>1194000000</v>
      </c>
      <c r="E54" s="116">
        <v>1194000000</v>
      </c>
      <c r="F54" s="115">
        <v>0.3</v>
      </c>
    </row>
    <row r="55" spans="1:6" x14ac:dyDescent="0.25">
      <c r="A55" s="113" t="s">
        <v>50</v>
      </c>
      <c r="B55" s="114">
        <f>IF('مالیات عیدی سال 1403 '!S50&gt;'جدول مالیات حقوق'!$B$8,'مالیات عیدی سال 1403 '!S50-'جدول مالیات حقوق'!$B$8,0)</f>
        <v>0</v>
      </c>
      <c r="C55" s="114">
        <f t="shared" si="0"/>
        <v>0</v>
      </c>
      <c r="D55" s="116">
        <v>1194000000</v>
      </c>
      <c r="E55" s="116">
        <v>1194000000</v>
      </c>
      <c r="F55" s="115">
        <v>0.3</v>
      </c>
    </row>
    <row r="56" spans="1:6" x14ac:dyDescent="0.25">
      <c r="A56" s="113" t="s">
        <v>50</v>
      </c>
      <c r="B56" s="114">
        <f>IF('مالیات عیدی سال 1403 '!S51&gt;'جدول مالیات حقوق'!$B$8,'مالیات عیدی سال 1403 '!S51-'جدول مالیات حقوق'!$B$8,0)</f>
        <v>0</v>
      </c>
      <c r="C56" s="114">
        <f t="shared" si="0"/>
        <v>0</v>
      </c>
      <c r="D56" s="116">
        <v>1194000000</v>
      </c>
      <c r="E56" s="116">
        <v>1194000000</v>
      </c>
      <c r="F56" s="115">
        <v>0.3</v>
      </c>
    </row>
    <row r="57" spans="1:6" x14ac:dyDescent="0.25">
      <c r="A57" s="113" t="s">
        <v>50</v>
      </c>
      <c r="B57" s="114">
        <f>IF('مالیات عیدی سال 1403 '!S52&gt;'جدول مالیات حقوق'!$B$8,'مالیات عیدی سال 1403 '!S52-'جدول مالیات حقوق'!$B$8,0)</f>
        <v>0</v>
      </c>
      <c r="C57" s="114">
        <f t="shared" si="0"/>
        <v>0</v>
      </c>
      <c r="D57" s="116">
        <v>1194000000</v>
      </c>
      <c r="E57" s="116">
        <v>1194000000</v>
      </c>
      <c r="F57" s="115">
        <v>0.3</v>
      </c>
    </row>
    <row r="58" spans="1:6" x14ac:dyDescent="0.25">
      <c r="A58" s="113" t="s">
        <v>50</v>
      </c>
      <c r="B58" s="114">
        <f>IF('مالیات عیدی سال 1403 '!S53&gt;'جدول مالیات حقوق'!$B$8,'مالیات عیدی سال 1403 '!S53-'جدول مالیات حقوق'!$B$8,0)</f>
        <v>0</v>
      </c>
      <c r="C58" s="114">
        <f t="shared" si="0"/>
        <v>0</v>
      </c>
      <c r="D58" s="116">
        <v>1194000000</v>
      </c>
      <c r="E58" s="116">
        <v>1194000000</v>
      </c>
      <c r="F58" s="115">
        <v>0.3</v>
      </c>
    </row>
    <row r="59" spans="1:6" x14ac:dyDescent="0.25">
      <c r="A59" s="113" t="s">
        <v>50</v>
      </c>
      <c r="B59" s="114">
        <f>IF('مالیات عیدی سال 1403 '!S54&gt;'جدول مالیات حقوق'!$B$8,'مالیات عیدی سال 1403 '!S54-'جدول مالیات حقوق'!$B$8,0)</f>
        <v>0</v>
      </c>
      <c r="C59" s="114">
        <f t="shared" si="0"/>
        <v>0</v>
      </c>
      <c r="D59" s="116">
        <v>1194000000</v>
      </c>
      <c r="E59" s="116">
        <v>1194000000</v>
      </c>
      <c r="F59" s="115">
        <v>0.3</v>
      </c>
    </row>
    <row r="60" spans="1:6" x14ac:dyDescent="0.25">
      <c r="A60" s="113" t="s">
        <v>50</v>
      </c>
      <c r="B60" s="114">
        <f>IF('مالیات عیدی سال 1403 '!S55&gt;'جدول مالیات حقوق'!$B$8,'مالیات عیدی سال 1403 '!S55-'جدول مالیات حقوق'!$B$8,0)</f>
        <v>0</v>
      </c>
      <c r="C60" s="114">
        <f t="shared" si="0"/>
        <v>0</v>
      </c>
      <c r="D60" s="116">
        <v>1194000000</v>
      </c>
      <c r="E60" s="116">
        <v>1194000000</v>
      </c>
      <c r="F60" s="115">
        <v>0.3</v>
      </c>
    </row>
    <row r="61" spans="1:6" x14ac:dyDescent="0.25">
      <c r="A61" s="113" t="s">
        <v>50</v>
      </c>
      <c r="B61" s="114">
        <f>IF('مالیات عیدی سال 1403 '!S56&gt;'جدول مالیات حقوق'!$B$8,'مالیات عیدی سال 1403 '!S56-'جدول مالیات حقوق'!$B$8,0)</f>
        <v>0</v>
      </c>
      <c r="C61" s="114">
        <f t="shared" si="0"/>
        <v>0</v>
      </c>
      <c r="D61" s="116">
        <v>1194000000</v>
      </c>
      <c r="E61" s="116">
        <v>1194000000</v>
      </c>
      <c r="F61" s="115">
        <v>0.3</v>
      </c>
    </row>
    <row r="62" spans="1:6" x14ac:dyDescent="0.25">
      <c r="A62" s="113" t="s">
        <v>50</v>
      </c>
      <c r="B62" s="114">
        <f>IF('مالیات عیدی سال 1403 '!S57&gt;'جدول مالیات حقوق'!$B$8,'مالیات عیدی سال 1403 '!S57-'جدول مالیات حقوق'!$B$8,0)</f>
        <v>0</v>
      </c>
      <c r="C62" s="114">
        <f t="shared" si="0"/>
        <v>0</v>
      </c>
      <c r="D62" s="116">
        <v>1194000000</v>
      </c>
      <c r="E62" s="116">
        <v>1194000000</v>
      </c>
      <c r="F62" s="115">
        <v>0.3</v>
      </c>
    </row>
    <row r="63" spans="1:6" x14ac:dyDescent="0.25">
      <c r="A63" s="113" t="s">
        <v>50</v>
      </c>
      <c r="B63" s="114">
        <f>IF('مالیات عیدی سال 1403 '!S58&gt;'جدول مالیات حقوق'!$B$8,'مالیات عیدی سال 1403 '!S58-'جدول مالیات حقوق'!$B$8,0)</f>
        <v>0</v>
      </c>
      <c r="C63" s="114">
        <f t="shared" si="0"/>
        <v>0</v>
      </c>
      <c r="D63" s="116">
        <v>1194000000</v>
      </c>
      <c r="E63" s="116">
        <v>1194000000</v>
      </c>
      <c r="F63" s="115">
        <v>0.3</v>
      </c>
    </row>
    <row r="64" spans="1:6" x14ac:dyDescent="0.25">
      <c r="A64" s="113" t="s">
        <v>50</v>
      </c>
      <c r="B64" s="114">
        <f>IF('مالیات عیدی سال 1403 '!S59&gt;'جدول مالیات حقوق'!$B$8,'مالیات عیدی سال 1403 '!S59-'جدول مالیات حقوق'!$B$8,0)</f>
        <v>0</v>
      </c>
      <c r="C64" s="114">
        <f t="shared" si="0"/>
        <v>0</v>
      </c>
      <c r="D64" s="116">
        <v>1194000000</v>
      </c>
      <c r="E64" s="116">
        <v>1194000000</v>
      </c>
      <c r="F64" s="115">
        <v>0.3</v>
      </c>
    </row>
    <row r="65" spans="1:6" x14ac:dyDescent="0.25">
      <c r="A65" s="113" t="s">
        <v>50</v>
      </c>
      <c r="B65" s="114">
        <f>IF('مالیات عیدی سال 1403 '!S60&gt;'جدول مالیات حقوق'!$B$8,'مالیات عیدی سال 1403 '!S60-'جدول مالیات حقوق'!$B$8,0)</f>
        <v>0</v>
      </c>
      <c r="C65" s="114">
        <f t="shared" si="0"/>
        <v>0</v>
      </c>
      <c r="D65" s="116">
        <v>1194000000</v>
      </c>
      <c r="E65" s="116">
        <v>1194000000</v>
      </c>
      <c r="F65" s="115">
        <v>0.3</v>
      </c>
    </row>
    <row r="66" spans="1:6" x14ac:dyDescent="0.25">
      <c r="A66" s="113" t="s">
        <v>50</v>
      </c>
      <c r="B66" s="114">
        <f>IF('مالیات عیدی سال 1403 '!S61&gt;'جدول مالیات حقوق'!$B$8,'مالیات عیدی سال 1403 '!S61-'جدول مالیات حقوق'!$B$8,0)</f>
        <v>0</v>
      </c>
      <c r="C66" s="114">
        <f t="shared" si="0"/>
        <v>0</v>
      </c>
      <c r="D66" s="116">
        <v>1194000000</v>
      </c>
      <c r="E66" s="116">
        <v>1194000000</v>
      </c>
      <c r="F66" s="115">
        <v>0.3</v>
      </c>
    </row>
    <row r="67" spans="1:6" x14ac:dyDescent="0.25">
      <c r="A67" s="113" t="s">
        <v>50</v>
      </c>
      <c r="B67" s="114">
        <f>IF('مالیات عیدی سال 1403 '!S62&gt;'جدول مالیات حقوق'!$B$8,'مالیات عیدی سال 1403 '!S62-'جدول مالیات حقوق'!$B$8,0)</f>
        <v>0</v>
      </c>
      <c r="C67" s="114">
        <f t="shared" si="0"/>
        <v>0</v>
      </c>
      <c r="D67" s="116">
        <v>1194000000</v>
      </c>
      <c r="E67" s="116">
        <v>1194000000</v>
      </c>
      <c r="F67" s="115">
        <v>0.3</v>
      </c>
    </row>
    <row r="68" spans="1:6" x14ac:dyDescent="0.25">
      <c r="A68" s="113" t="s">
        <v>50</v>
      </c>
      <c r="B68" s="114">
        <f>IF('مالیات عیدی سال 1403 '!S63&gt;'جدول مالیات حقوق'!$B$8,'مالیات عیدی سال 1403 '!S63-'جدول مالیات حقوق'!$B$8,0)</f>
        <v>0</v>
      </c>
      <c r="C68" s="114">
        <f t="shared" si="0"/>
        <v>0</v>
      </c>
      <c r="D68" s="116">
        <v>1194000000</v>
      </c>
      <c r="E68" s="116">
        <v>1194000000</v>
      </c>
      <c r="F68" s="115">
        <v>0.3</v>
      </c>
    </row>
    <row r="69" spans="1:6" x14ac:dyDescent="0.25">
      <c r="A69" s="113" t="s">
        <v>50</v>
      </c>
      <c r="B69" s="114">
        <f>IF('مالیات عیدی سال 1403 '!S64&gt;'جدول مالیات حقوق'!$B$8,'مالیات عیدی سال 1403 '!S64-'جدول مالیات حقوق'!$B$8,0)</f>
        <v>0</v>
      </c>
      <c r="C69" s="114">
        <f t="shared" si="0"/>
        <v>0</v>
      </c>
      <c r="D69" s="116">
        <v>1194000000</v>
      </c>
      <c r="E69" s="116">
        <v>1194000000</v>
      </c>
      <c r="F69" s="115">
        <v>0.3</v>
      </c>
    </row>
    <row r="70" spans="1:6" x14ac:dyDescent="0.25">
      <c r="A70" s="113" t="s">
        <v>50</v>
      </c>
      <c r="B70" s="114">
        <f>IF('مالیات عیدی سال 1403 '!S65&gt;'جدول مالیات حقوق'!$B$8,'مالیات عیدی سال 1403 '!S65-'جدول مالیات حقوق'!$B$8,0)</f>
        <v>0</v>
      </c>
      <c r="C70" s="114">
        <f t="shared" si="0"/>
        <v>0</v>
      </c>
      <c r="D70" s="116">
        <v>1194000000</v>
      </c>
      <c r="E70" s="116">
        <v>1194000000</v>
      </c>
      <c r="F70" s="115">
        <v>0.3</v>
      </c>
    </row>
    <row r="71" spans="1:6" x14ac:dyDescent="0.25">
      <c r="A71" s="113" t="s">
        <v>50</v>
      </c>
      <c r="B71" s="114">
        <f>IF('مالیات عیدی سال 1403 '!S66&gt;'جدول مالیات حقوق'!$B$8,'مالیات عیدی سال 1403 '!S66-'جدول مالیات حقوق'!$B$8,0)</f>
        <v>0</v>
      </c>
      <c r="C71" s="114">
        <f t="shared" si="0"/>
        <v>0</v>
      </c>
      <c r="D71" s="116">
        <v>1194000000</v>
      </c>
      <c r="E71" s="116">
        <v>1194000000</v>
      </c>
      <c r="F71" s="115">
        <v>0.3</v>
      </c>
    </row>
    <row r="72" spans="1:6" x14ac:dyDescent="0.25">
      <c r="A72" s="113" t="s">
        <v>50</v>
      </c>
      <c r="B72" s="114">
        <f>IF('مالیات عیدی سال 1403 '!S67&gt;'جدول مالیات حقوق'!$B$8,'مالیات عیدی سال 1403 '!S67-'جدول مالیات حقوق'!$B$8,0)</f>
        <v>0</v>
      </c>
      <c r="C72" s="114">
        <f t="shared" si="0"/>
        <v>0</v>
      </c>
      <c r="D72" s="116">
        <v>1194000000</v>
      </c>
      <c r="E72" s="116">
        <v>1194000000</v>
      </c>
      <c r="F72" s="115">
        <v>0.3</v>
      </c>
    </row>
    <row r="73" spans="1:6" x14ac:dyDescent="0.25">
      <c r="A73" s="113" t="s">
        <v>50</v>
      </c>
      <c r="B73" s="114">
        <f>IF('مالیات عیدی سال 1403 '!S68&gt;'جدول مالیات حقوق'!$B$8,'مالیات عیدی سال 1403 '!S68-'جدول مالیات حقوق'!$B$8,0)</f>
        <v>0</v>
      </c>
      <c r="C73" s="114">
        <f t="shared" si="0"/>
        <v>0</v>
      </c>
      <c r="D73" s="116">
        <v>1194000000</v>
      </c>
      <c r="E73" s="116">
        <v>1194000000</v>
      </c>
      <c r="F73" s="115">
        <v>0.3</v>
      </c>
    </row>
    <row r="74" spans="1:6" x14ac:dyDescent="0.25">
      <c r="A74" s="113" t="s">
        <v>50</v>
      </c>
      <c r="B74" s="114">
        <f>IF('مالیات عیدی سال 1403 '!S69&gt;'جدول مالیات حقوق'!$B$8,'مالیات عیدی سال 1403 '!S69-'جدول مالیات حقوق'!$B$8,0)</f>
        <v>0</v>
      </c>
      <c r="C74" s="114">
        <f t="shared" ref="C74:C137" si="1">ROUND((B74*F74),0)</f>
        <v>0</v>
      </c>
      <c r="D74" s="116">
        <v>1194000000</v>
      </c>
      <c r="E74" s="116">
        <v>1194000000</v>
      </c>
      <c r="F74" s="115">
        <v>0.3</v>
      </c>
    </row>
    <row r="75" spans="1:6" x14ac:dyDescent="0.25">
      <c r="A75" s="113" t="s">
        <v>50</v>
      </c>
      <c r="B75" s="114">
        <f>IF('مالیات عیدی سال 1403 '!S70&gt;'جدول مالیات حقوق'!$B$8,'مالیات عیدی سال 1403 '!S70-'جدول مالیات حقوق'!$B$8,0)</f>
        <v>0</v>
      </c>
      <c r="C75" s="114">
        <f t="shared" si="1"/>
        <v>0</v>
      </c>
      <c r="D75" s="116">
        <v>1194000000</v>
      </c>
      <c r="E75" s="116">
        <v>1194000000</v>
      </c>
      <c r="F75" s="115">
        <v>0.3</v>
      </c>
    </row>
    <row r="76" spans="1:6" x14ac:dyDescent="0.25">
      <c r="A76" s="113" t="s">
        <v>50</v>
      </c>
      <c r="B76" s="114">
        <f>IF('مالیات عیدی سال 1403 '!S71&gt;'جدول مالیات حقوق'!$B$8,'مالیات عیدی سال 1403 '!S71-'جدول مالیات حقوق'!$B$8,0)</f>
        <v>0</v>
      </c>
      <c r="C76" s="114">
        <f t="shared" si="1"/>
        <v>0</v>
      </c>
      <c r="D76" s="116">
        <v>1194000000</v>
      </c>
      <c r="E76" s="116">
        <v>1194000000</v>
      </c>
      <c r="F76" s="115">
        <v>0.3</v>
      </c>
    </row>
    <row r="77" spans="1:6" x14ac:dyDescent="0.25">
      <c r="A77" s="113" t="s">
        <v>50</v>
      </c>
      <c r="B77" s="114">
        <f>IF('مالیات عیدی سال 1403 '!S72&gt;'جدول مالیات حقوق'!$B$8,'مالیات عیدی سال 1403 '!S72-'جدول مالیات حقوق'!$B$8,0)</f>
        <v>0</v>
      </c>
      <c r="C77" s="114">
        <f t="shared" si="1"/>
        <v>0</v>
      </c>
      <c r="D77" s="116">
        <v>1194000000</v>
      </c>
      <c r="E77" s="116">
        <v>1194000000</v>
      </c>
      <c r="F77" s="115">
        <v>0.3</v>
      </c>
    </row>
    <row r="78" spans="1:6" x14ac:dyDescent="0.25">
      <c r="A78" s="113" t="s">
        <v>50</v>
      </c>
      <c r="B78" s="114">
        <f>IF('مالیات عیدی سال 1403 '!S73&gt;'جدول مالیات حقوق'!$B$8,'مالیات عیدی سال 1403 '!S73-'جدول مالیات حقوق'!$B$8,0)</f>
        <v>0</v>
      </c>
      <c r="C78" s="114">
        <f t="shared" si="1"/>
        <v>0</v>
      </c>
      <c r="D78" s="116">
        <v>1194000000</v>
      </c>
      <c r="E78" s="116">
        <v>1194000000</v>
      </c>
      <c r="F78" s="115">
        <v>0.3</v>
      </c>
    </row>
    <row r="79" spans="1:6" x14ac:dyDescent="0.25">
      <c r="A79" s="113" t="s">
        <v>50</v>
      </c>
      <c r="B79" s="114">
        <f>IF('مالیات عیدی سال 1403 '!S74&gt;'جدول مالیات حقوق'!$B$8,'مالیات عیدی سال 1403 '!S74-'جدول مالیات حقوق'!$B$8,0)</f>
        <v>0</v>
      </c>
      <c r="C79" s="114">
        <f t="shared" si="1"/>
        <v>0</v>
      </c>
      <c r="D79" s="116">
        <v>1194000000</v>
      </c>
      <c r="E79" s="116">
        <v>1194000000</v>
      </c>
      <c r="F79" s="115">
        <v>0.3</v>
      </c>
    </row>
    <row r="80" spans="1:6" x14ac:dyDescent="0.25">
      <c r="A80" s="113" t="s">
        <v>50</v>
      </c>
      <c r="B80" s="114">
        <f>IF('مالیات عیدی سال 1403 '!S75&gt;'جدول مالیات حقوق'!$B$8,'مالیات عیدی سال 1403 '!S75-'جدول مالیات حقوق'!$B$8,0)</f>
        <v>0</v>
      </c>
      <c r="C80" s="114">
        <f t="shared" si="1"/>
        <v>0</v>
      </c>
      <c r="D80" s="116">
        <v>1194000000</v>
      </c>
      <c r="E80" s="116">
        <v>1194000000</v>
      </c>
      <c r="F80" s="115">
        <v>0.3</v>
      </c>
    </row>
    <row r="81" spans="1:6" x14ac:dyDescent="0.25">
      <c r="A81" s="113" t="s">
        <v>50</v>
      </c>
      <c r="B81" s="114">
        <f>IF('مالیات عیدی سال 1403 '!S76&gt;'جدول مالیات حقوق'!$B$8,'مالیات عیدی سال 1403 '!S76-'جدول مالیات حقوق'!$B$8,0)</f>
        <v>0</v>
      </c>
      <c r="C81" s="114">
        <f t="shared" si="1"/>
        <v>0</v>
      </c>
      <c r="D81" s="116">
        <v>1194000000</v>
      </c>
      <c r="E81" s="116">
        <v>1194000000</v>
      </c>
      <c r="F81" s="115">
        <v>0.3</v>
      </c>
    </row>
    <row r="82" spans="1:6" x14ac:dyDescent="0.25">
      <c r="A82" s="113" t="s">
        <v>50</v>
      </c>
      <c r="B82" s="114">
        <f>IF('مالیات عیدی سال 1403 '!S77&gt;'جدول مالیات حقوق'!$B$8,'مالیات عیدی سال 1403 '!S77-'جدول مالیات حقوق'!$B$8,0)</f>
        <v>0</v>
      </c>
      <c r="C82" s="114">
        <f t="shared" si="1"/>
        <v>0</v>
      </c>
      <c r="D82" s="116">
        <v>1194000000</v>
      </c>
      <c r="E82" s="116">
        <v>1194000000</v>
      </c>
      <c r="F82" s="115">
        <v>0.3</v>
      </c>
    </row>
    <row r="83" spans="1:6" x14ac:dyDescent="0.25">
      <c r="A83" s="113" t="s">
        <v>50</v>
      </c>
      <c r="B83" s="114">
        <f>IF('مالیات عیدی سال 1403 '!S78&gt;'جدول مالیات حقوق'!$B$8,'مالیات عیدی سال 1403 '!S78-'جدول مالیات حقوق'!$B$8,0)</f>
        <v>0</v>
      </c>
      <c r="C83" s="114">
        <f t="shared" si="1"/>
        <v>0</v>
      </c>
      <c r="D83" s="116">
        <v>1194000000</v>
      </c>
      <c r="E83" s="116">
        <v>1194000000</v>
      </c>
      <c r="F83" s="115">
        <v>0.3</v>
      </c>
    </row>
    <row r="84" spans="1:6" x14ac:dyDescent="0.25">
      <c r="A84" s="113" t="s">
        <v>50</v>
      </c>
      <c r="B84" s="114">
        <f>IF('مالیات عیدی سال 1403 '!S79&gt;'جدول مالیات حقوق'!$B$8,'مالیات عیدی سال 1403 '!S79-'جدول مالیات حقوق'!$B$8,0)</f>
        <v>0</v>
      </c>
      <c r="C84" s="114">
        <f t="shared" si="1"/>
        <v>0</v>
      </c>
      <c r="D84" s="116">
        <v>1194000000</v>
      </c>
      <c r="E84" s="116">
        <v>1194000000</v>
      </c>
      <c r="F84" s="115">
        <v>0.3</v>
      </c>
    </row>
    <row r="85" spans="1:6" x14ac:dyDescent="0.25">
      <c r="A85" s="113" t="s">
        <v>50</v>
      </c>
      <c r="B85" s="114">
        <f>IF('مالیات عیدی سال 1403 '!S80&gt;'جدول مالیات حقوق'!$B$8,'مالیات عیدی سال 1403 '!S80-'جدول مالیات حقوق'!$B$8,0)</f>
        <v>0</v>
      </c>
      <c r="C85" s="114">
        <f t="shared" si="1"/>
        <v>0</v>
      </c>
      <c r="D85" s="116">
        <v>1194000000</v>
      </c>
      <c r="E85" s="116">
        <v>1194000000</v>
      </c>
      <c r="F85" s="115">
        <v>0.3</v>
      </c>
    </row>
    <row r="86" spans="1:6" x14ac:dyDescent="0.25">
      <c r="A86" s="113" t="s">
        <v>50</v>
      </c>
      <c r="B86" s="114">
        <f>IF('مالیات عیدی سال 1403 '!S81&gt;'جدول مالیات حقوق'!$B$8,'مالیات عیدی سال 1403 '!S81-'جدول مالیات حقوق'!$B$8,0)</f>
        <v>0</v>
      </c>
      <c r="C86" s="114">
        <f t="shared" si="1"/>
        <v>0</v>
      </c>
      <c r="D86" s="116">
        <v>1194000000</v>
      </c>
      <c r="E86" s="116">
        <v>1194000000</v>
      </c>
      <c r="F86" s="115">
        <v>0.3</v>
      </c>
    </row>
    <row r="87" spans="1:6" x14ac:dyDescent="0.25">
      <c r="A87" s="113" t="s">
        <v>50</v>
      </c>
      <c r="B87" s="114">
        <f>IF('مالیات عیدی سال 1403 '!S82&gt;'جدول مالیات حقوق'!$B$8,'مالیات عیدی سال 1403 '!S82-'جدول مالیات حقوق'!$B$8,0)</f>
        <v>0</v>
      </c>
      <c r="C87" s="114">
        <f t="shared" si="1"/>
        <v>0</v>
      </c>
      <c r="D87" s="116">
        <v>1194000000</v>
      </c>
      <c r="E87" s="116">
        <v>1194000000</v>
      </c>
      <c r="F87" s="115">
        <v>0.3</v>
      </c>
    </row>
    <row r="88" spans="1:6" x14ac:dyDescent="0.25">
      <c r="A88" s="113" t="s">
        <v>50</v>
      </c>
      <c r="B88" s="114">
        <f>IF('مالیات عیدی سال 1403 '!S83&gt;'جدول مالیات حقوق'!$B$8,'مالیات عیدی سال 1403 '!S83-'جدول مالیات حقوق'!$B$8,0)</f>
        <v>0</v>
      </c>
      <c r="C88" s="114">
        <f t="shared" si="1"/>
        <v>0</v>
      </c>
      <c r="D88" s="116">
        <v>1194000000</v>
      </c>
      <c r="E88" s="116">
        <v>1194000000</v>
      </c>
      <c r="F88" s="115">
        <v>0.3</v>
      </c>
    </row>
    <row r="89" spans="1:6" x14ac:dyDescent="0.25">
      <c r="A89" s="113" t="s">
        <v>50</v>
      </c>
      <c r="B89" s="114">
        <f>IF('مالیات عیدی سال 1403 '!S84&gt;'جدول مالیات حقوق'!$B$8,'مالیات عیدی سال 1403 '!S84-'جدول مالیات حقوق'!$B$8,0)</f>
        <v>0</v>
      </c>
      <c r="C89" s="114">
        <f t="shared" si="1"/>
        <v>0</v>
      </c>
      <c r="D89" s="116">
        <v>1194000000</v>
      </c>
      <c r="E89" s="116">
        <v>1194000000</v>
      </c>
      <c r="F89" s="115">
        <v>0.3</v>
      </c>
    </row>
    <row r="90" spans="1:6" x14ac:dyDescent="0.25">
      <c r="A90" s="113" t="s">
        <v>50</v>
      </c>
      <c r="B90" s="114">
        <f>IF('مالیات عیدی سال 1403 '!S85&gt;'جدول مالیات حقوق'!$B$8,'مالیات عیدی سال 1403 '!S85-'جدول مالیات حقوق'!$B$8,0)</f>
        <v>0</v>
      </c>
      <c r="C90" s="114">
        <f t="shared" si="1"/>
        <v>0</v>
      </c>
      <c r="D90" s="116">
        <v>1194000000</v>
      </c>
      <c r="E90" s="116">
        <v>1194000000</v>
      </c>
      <c r="F90" s="115">
        <v>0.3</v>
      </c>
    </row>
    <row r="91" spans="1:6" x14ac:dyDescent="0.25">
      <c r="A91" s="113" t="s">
        <v>50</v>
      </c>
      <c r="B91" s="114">
        <f>IF('مالیات عیدی سال 1403 '!S86&gt;'جدول مالیات حقوق'!$B$8,'مالیات عیدی سال 1403 '!S86-'جدول مالیات حقوق'!$B$8,0)</f>
        <v>0</v>
      </c>
      <c r="C91" s="114">
        <f t="shared" si="1"/>
        <v>0</v>
      </c>
      <c r="D91" s="116">
        <v>1194000000</v>
      </c>
      <c r="E91" s="116">
        <v>1194000000</v>
      </c>
      <c r="F91" s="115">
        <v>0.3</v>
      </c>
    </row>
    <row r="92" spans="1:6" x14ac:dyDescent="0.25">
      <c r="A92" s="113" t="s">
        <v>50</v>
      </c>
      <c r="B92" s="114">
        <f>IF('مالیات عیدی سال 1403 '!S87&gt;'جدول مالیات حقوق'!$B$8,'مالیات عیدی سال 1403 '!S87-'جدول مالیات حقوق'!$B$8,0)</f>
        <v>0</v>
      </c>
      <c r="C92" s="114">
        <f t="shared" si="1"/>
        <v>0</v>
      </c>
      <c r="D92" s="116">
        <v>1194000000</v>
      </c>
      <c r="E92" s="116">
        <v>1194000000</v>
      </c>
      <c r="F92" s="115">
        <v>0.3</v>
      </c>
    </row>
    <row r="93" spans="1:6" x14ac:dyDescent="0.25">
      <c r="A93" s="113" t="s">
        <v>50</v>
      </c>
      <c r="B93" s="114">
        <f>IF('مالیات عیدی سال 1403 '!S88&gt;'جدول مالیات حقوق'!$B$8,'مالیات عیدی سال 1403 '!S88-'جدول مالیات حقوق'!$B$8,0)</f>
        <v>0</v>
      </c>
      <c r="C93" s="114">
        <f t="shared" si="1"/>
        <v>0</v>
      </c>
      <c r="D93" s="116">
        <v>1194000000</v>
      </c>
      <c r="E93" s="116">
        <v>1194000000</v>
      </c>
      <c r="F93" s="115">
        <v>0.3</v>
      </c>
    </row>
    <row r="94" spans="1:6" x14ac:dyDescent="0.25">
      <c r="A94" s="113" t="s">
        <v>50</v>
      </c>
      <c r="B94" s="114">
        <f>IF('مالیات عیدی سال 1403 '!S89&gt;'جدول مالیات حقوق'!$B$8,'مالیات عیدی سال 1403 '!S89-'جدول مالیات حقوق'!$B$8,0)</f>
        <v>0</v>
      </c>
      <c r="C94" s="114">
        <f t="shared" si="1"/>
        <v>0</v>
      </c>
      <c r="D94" s="116">
        <v>1194000000</v>
      </c>
      <c r="E94" s="116">
        <v>1194000000</v>
      </c>
      <c r="F94" s="115">
        <v>0.3</v>
      </c>
    </row>
    <row r="95" spans="1:6" x14ac:dyDescent="0.25">
      <c r="A95" s="113" t="s">
        <v>50</v>
      </c>
      <c r="B95" s="114">
        <f>IF('مالیات عیدی سال 1403 '!S90&gt;'جدول مالیات حقوق'!$B$8,'مالیات عیدی سال 1403 '!S90-'جدول مالیات حقوق'!$B$8,0)</f>
        <v>0</v>
      </c>
      <c r="C95" s="114">
        <f t="shared" si="1"/>
        <v>0</v>
      </c>
      <c r="D95" s="116">
        <v>1194000000</v>
      </c>
      <c r="E95" s="116">
        <v>1194000000</v>
      </c>
      <c r="F95" s="115">
        <v>0.3</v>
      </c>
    </row>
    <row r="96" spans="1:6" x14ac:dyDescent="0.25">
      <c r="A96" s="113" t="s">
        <v>50</v>
      </c>
      <c r="B96" s="114">
        <f>IF('مالیات عیدی سال 1403 '!S91&gt;'جدول مالیات حقوق'!$B$8,'مالیات عیدی سال 1403 '!S91-'جدول مالیات حقوق'!$B$8,0)</f>
        <v>0</v>
      </c>
      <c r="C96" s="114">
        <f t="shared" si="1"/>
        <v>0</v>
      </c>
      <c r="D96" s="116">
        <v>1194000000</v>
      </c>
      <c r="E96" s="116">
        <v>1194000000</v>
      </c>
      <c r="F96" s="115">
        <v>0.3</v>
      </c>
    </row>
    <row r="97" spans="1:6" x14ac:dyDescent="0.25">
      <c r="A97" s="113" t="s">
        <v>50</v>
      </c>
      <c r="B97" s="114">
        <f>IF('مالیات عیدی سال 1403 '!S92&gt;'جدول مالیات حقوق'!$B$8,'مالیات عیدی سال 1403 '!S92-'جدول مالیات حقوق'!$B$8,0)</f>
        <v>0</v>
      </c>
      <c r="C97" s="114">
        <f t="shared" si="1"/>
        <v>0</v>
      </c>
      <c r="D97" s="116">
        <v>1194000000</v>
      </c>
      <c r="E97" s="116">
        <v>1194000000</v>
      </c>
      <c r="F97" s="115">
        <v>0.3</v>
      </c>
    </row>
    <row r="98" spans="1:6" x14ac:dyDescent="0.25">
      <c r="A98" s="113" t="s">
        <v>50</v>
      </c>
      <c r="B98" s="114">
        <f>IF('مالیات عیدی سال 1403 '!S93&gt;'جدول مالیات حقوق'!$B$8,'مالیات عیدی سال 1403 '!S93-'جدول مالیات حقوق'!$B$8,0)</f>
        <v>0</v>
      </c>
      <c r="C98" s="114">
        <f t="shared" si="1"/>
        <v>0</v>
      </c>
      <c r="D98" s="116">
        <v>1194000000</v>
      </c>
      <c r="E98" s="116">
        <v>1194000000</v>
      </c>
      <c r="F98" s="115">
        <v>0.3</v>
      </c>
    </row>
    <row r="99" spans="1:6" x14ac:dyDescent="0.25">
      <c r="A99" s="113" t="s">
        <v>50</v>
      </c>
      <c r="B99" s="114">
        <f>IF('مالیات عیدی سال 1403 '!S94&gt;'جدول مالیات حقوق'!$B$8,'مالیات عیدی سال 1403 '!S94-'جدول مالیات حقوق'!$B$8,0)</f>
        <v>0</v>
      </c>
      <c r="C99" s="114">
        <f t="shared" si="1"/>
        <v>0</v>
      </c>
      <c r="D99" s="116">
        <v>1194000000</v>
      </c>
      <c r="E99" s="116">
        <v>1194000000</v>
      </c>
      <c r="F99" s="115">
        <v>0.3</v>
      </c>
    </row>
    <row r="100" spans="1:6" x14ac:dyDescent="0.25">
      <c r="A100" s="113" t="s">
        <v>50</v>
      </c>
      <c r="B100" s="114">
        <f>IF('مالیات عیدی سال 1403 '!S95&gt;'جدول مالیات حقوق'!$B$8,'مالیات عیدی سال 1403 '!S95-'جدول مالیات حقوق'!$B$8,0)</f>
        <v>0</v>
      </c>
      <c r="C100" s="114">
        <f t="shared" si="1"/>
        <v>0</v>
      </c>
      <c r="D100" s="116">
        <v>1194000000</v>
      </c>
      <c r="E100" s="116">
        <v>1194000000</v>
      </c>
      <c r="F100" s="115">
        <v>0.3</v>
      </c>
    </row>
    <row r="101" spans="1:6" x14ac:dyDescent="0.25">
      <c r="A101" s="113" t="s">
        <v>50</v>
      </c>
      <c r="B101" s="114">
        <f>IF('مالیات عیدی سال 1403 '!S96&gt;'جدول مالیات حقوق'!$B$8,'مالیات عیدی سال 1403 '!S96-'جدول مالیات حقوق'!$B$8,0)</f>
        <v>0</v>
      </c>
      <c r="C101" s="114">
        <f t="shared" si="1"/>
        <v>0</v>
      </c>
      <c r="D101" s="116">
        <v>1194000000</v>
      </c>
      <c r="E101" s="116">
        <v>1194000000</v>
      </c>
      <c r="F101" s="115">
        <v>0.3</v>
      </c>
    </row>
    <row r="102" spans="1:6" x14ac:dyDescent="0.25">
      <c r="A102" s="113" t="s">
        <v>50</v>
      </c>
      <c r="B102" s="114">
        <f>IF('مالیات عیدی سال 1403 '!S97&gt;'جدول مالیات حقوق'!$B$8,'مالیات عیدی سال 1403 '!S97-'جدول مالیات حقوق'!$B$8,0)</f>
        <v>0</v>
      </c>
      <c r="C102" s="114">
        <f t="shared" si="1"/>
        <v>0</v>
      </c>
      <c r="D102" s="116">
        <v>1194000000</v>
      </c>
      <c r="E102" s="116">
        <v>1194000000</v>
      </c>
      <c r="F102" s="115">
        <v>0.3</v>
      </c>
    </row>
    <row r="103" spans="1:6" x14ac:dyDescent="0.25">
      <c r="A103" s="113" t="s">
        <v>50</v>
      </c>
      <c r="B103" s="114">
        <f>IF('مالیات عیدی سال 1403 '!S98&gt;'جدول مالیات حقوق'!$B$8,'مالیات عیدی سال 1403 '!S98-'جدول مالیات حقوق'!$B$8,0)</f>
        <v>0</v>
      </c>
      <c r="C103" s="114">
        <f t="shared" si="1"/>
        <v>0</v>
      </c>
      <c r="D103" s="116">
        <v>1194000000</v>
      </c>
      <c r="E103" s="116">
        <v>1194000000</v>
      </c>
      <c r="F103" s="115">
        <v>0.3</v>
      </c>
    </row>
    <row r="104" spans="1:6" x14ac:dyDescent="0.25">
      <c r="A104" s="113" t="s">
        <v>50</v>
      </c>
      <c r="B104" s="114">
        <f>IF('مالیات عیدی سال 1403 '!S99&gt;'جدول مالیات حقوق'!$B$8,'مالیات عیدی سال 1403 '!S99-'جدول مالیات حقوق'!$B$8,0)</f>
        <v>0</v>
      </c>
      <c r="C104" s="114">
        <f t="shared" si="1"/>
        <v>0</v>
      </c>
      <c r="D104" s="116">
        <v>1194000000</v>
      </c>
      <c r="E104" s="116">
        <v>1194000000</v>
      </c>
      <c r="F104" s="115">
        <v>0.3</v>
      </c>
    </row>
    <row r="105" spans="1:6" x14ac:dyDescent="0.25">
      <c r="A105" s="113" t="s">
        <v>50</v>
      </c>
      <c r="B105" s="114">
        <f>IF('مالیات عیدی سال 1403 '!S100&gt;'جدول مالیات حقوق'!$B$8,'مالیات عیدی سال 1403 '!S100-'جدول مالیات حقوق'!$B$8,0)</f>
        <v>0</v>
      </c>
      <c r="C105" s="114">
        <f t="shared" si="1"/>
        <v>0</v>
      </c>
      <c r="D105" s="116">
        <v>1194000000</v>
      </c>
      <c r="E105" s="116">
        <v>1194000000</v>
      </c>
      <c r="F105" s="115">
        <v>0.3</v>
      </c>
    </row>
    <row r="106" spans="1:6" x14ac:dyDescent="0.25">
      <c r="A106" s="113" t="s">
        <v>50</v>
      </c>
      <c r="B106" s="114">
        <f>IF('مالیات عیدی سال 1403 '!S101&gt;'جدول مالیات حقوق'!$B$8,'مالیات عیدی سال 1403 '!S101-'جدول مالیات حقوق'!$B$8,0)</f>
        <v>0</v>
      </c>
      <c r="C106" s="114">
        <f t="shared" si="1"/>
        <v>0</v>
      </c>
      <c r="D106" s="116">
        <v>1194000000</v>
      </c>
      <c r="E106" s="116">
        <v>1194000000</v>
      </c>
      <c r="F106" s="115">
        <v>0.3</v>
      </c>
    </row>
    <row r="107" spans="1:6" x14ac:dyDescent="0.25">
      <c r="A107" s="113" t="s">
        <v>50</v>
      </c>
      <c r="B107" s="114">
        <f>IF('مالیات عیدی سال 1403 '!S102&gt;'جدول مالیات حقوق'!$B$8,'مالیات عیدی سال 1403 '!S102-'جدول مالیات حقوق'!$B$8,0)</f>
        <v>0</v>
      </c>
      <c r="C107" s="114">
        <f t="shared" si="1"/>
        <v>0</v>
      </c>
      <c r="D107" s="116">
        <v>1194000000</v>
      </c>
      <c r="E107" s="116">
        <v>1194000000</v>
      </c>
      <c r="F107" s="115">
        <v>0.3</v>
      </c>
    </row>
    <row r="108" spans="1:6" x14ac:dyDescent="0.25">
      <c r="A108" s="113" t="s">
        <v>50</v>
      </c>
      <c r="B108" s="114">
        <f>IF('مالیات عیدی سال 1403 '!S103&gt;'جدول مالیات حقوق'!$B$8,'مالیات عیدی سال 1403 '!S103-'جدول مالیات حقوق'!$B$8,0)</f>
        <v>0</v>
      </c>
      <c r="C108" s="114">
        <f t="shared" si="1"/>
        <v>0</v>
      </c>
      <c r="D108" s="116">
        <v>1194000000</v>
      </c>
      <c r="E108" s="116">
        <v>1194000000</v>
      </c>
      <c r="F108" s="115">
        <v>0.3</v>
      </c>
    </row>
    <row r="109" spans="1:6" x14ac:dyDescent="0.25">
      <c r="A109" s="113" t="s">
        <v>50</v>
      </c>
      <c r="B109" s="114">
        <f>IF('مالیات عیدی سال 1403 '!S104&gt;'جدول مالیات حقوق'!$B$8,'مالیات عیدی سال 1403 '!S104-'جدول مالیات حقوق'!$B$8,0)</f>
        <v>0</v>
      </c>
      <c r="C109" s="114">
        <f t="shared" si="1"/>
        <v>0</v>
      </c>
      <c r="D109" s="116">
        <v>1194000000</v>
      </c>
      <c r="E109" s="116">
        <v>1194000000</v>
      </c>
      <c r="F109" s="115">
        <v>0.3</v>
      </c>
    </row>
    <row r="110" spans="1:6" x14ac:dyDescent="0.25">
      <c r="A110" s="113" t="s">
        <v>50</v>
      </c>
      <c r="B110" s="114">
        <f>IF('مالیات عیدی سال 1403 '!S105&gt;'جدول مالیات حقوق'!$B$8,'مالیات عیدی سال 1403 '!S105-'جدول مالیات حقوق'!$B$8,0)</f>
        <v>0</v>
      </c>
      <c r="C110" s="114">
        <f t="shared" si="1"/>
        <v>0</v>
      </c>
      <c r="D110" s="116">
        <v>1194000000</v>
      </c>
      <c r="E110" s="116">
        <v>1194000000</v>
      </c>
      <c r="F110" s="115">
        <v>0.3</v>
      </c>
    </row>
    <row r="111" spans="1:6" x14ac:dyDescent="0.25">
      <c r="A111" s="113" t="s">
        <v>50</v>
      </c>
      <c r="B111" s="114">
        <f>IF('مالیات عیدی سال 1403 '!S106&gt;'جدول مالیات حقوق'!$B$8,'مالیات عیدی سال 1403 '!S106-'جدول مالیات حقوق'!$B$8,0)</f>
        <v>0</v>
      </c>
      <c r="C111" s="114">
        <f t="shared" si="1"/>
        <v>0</v>
      </c>
      <c r="D111" s="116">
        <v>1194000000</v>
      </c>
      <c r="E111" s="116">
        <v>1194000000</v>
      </c>
      <c r="F111" s="115">
        <v>0.3</v>
      </c>
    </row>
    <row r="112" spans="1:6" x14ac:dyDescent="0.25">
      <c r="A112" s="113" t="s">
        <v>50</v>
      </c>
      <c r="B112" s="114">
        <f>IF('مالیات عیدی سال 1403 '!S107&gt;'جدول مالیات حقوق'!$B$8,'مالیات عیدی سال 1403 '!S107-'جدول مالیات حقوق'!$B$8,0)</f>
        <v>0</v>
      </c>
      <c r="C112" s="114">
        <f t="shared" si="1"/>
        <v>0</v>
      </c>
      <c r="D112" s="116">
        <v>1194000000</v>
      </c>
      <c r="E112" s="116">
        <v>1194000000</v>
      </c>
      <c r="F112" s="115">
        <v>0.3</v>
      </c>
    </row>
    <row r="113" spans="1:6" x14ac:dyDescent="0.25">
      <c r="A113" s="113" t="s">
        <v>50</v>
      </c>
      <c r="B113" s="114">
        <f>IF('مالیات عیدی سال 1403 '!S108&gt;'جدول مالیات حقوق'!$B$8,'مالیات عیدی سال 1403 '!S108-'جدول مالیات حقوق'!$B$8,0)</f>
        <v>0</v>
      </c>
      <c r="C113" s="114">
        <f t="shared" si="1"/>
        <v>0</v>
      </c>
      <c r="D113" s="116">
        <v>1194000000</v>
      </c>
      <c r="E113" s="116">
        <v>1194000000</v>
      </c>
      <c r="F113" s="115">
        <v>0.3</v>
      </c>
    </row>
    <row r="114" spans="1:6" x14ac:dyDescent="0.25">
      <c r="A114" s="113" t="s">
        <v>50</v>
      </c>
      <c r="B114" s="114">
        <f>IF('مالیات عیدی سال 1403 '!S109&gt;'جدول مالیات حقوق'!$B$8,'مالیات عیدی سال 1403 '!S109-'جدول مالیات حقوق'!$B$8,0)</f>
        <v>0</v>
      </c>
      <c r="C114" s="114">
        <f t="shared" si="1"/>
        <v>0</v>
      </c>
      <c r="D114" s="116">
        <v>1194000000</v>
      </c>
      <c r="E114" s="116">
        <v>1194000000</v>
      </c>
      <c r="F114" s="115">
        <v>0.3</v>
      </c>
    </row>
    <row r="115" spans="1:6" x14ac:dyDescent="0.25">
      <c r="A115" s="113" t="s">
        <v>50</v>
      </c>
      <c r="B115" s="114">
        <f>IF('مالیات عیدی سال 1403 '!S110&gt;'جدول مالیات حقوق'!$B$8,'مالیات عیدی سال 1403 '!S110-'جدول مالیات حقوق'!$B$8,0)</f>
        <v>0</v>
      </c>
      <c r="C115" s="114">
        <f t="shared" si="1"/>
        <v>0</v>
      </c>
      <c r="D115" s="116">
        <v>1194000000</v>
      </c>
      <c r="E115" s="116">
        <v>1194000000</v>
      </c>
      <c r="F115" s="115">
        <v>0.3</v>
      </c>
    </row>
    <row r="116" spans="1:6" x14ac:dyDescent="0.25">
      <c r="A116" s="113" t="s">
        <v>50</v>
      </c>
      <c r="B116" s="114">
        <f>IF('مالیات عیدی سال 1403 '!S111&gt;'جدول مالیات حقوق'!$B$8,'مالیات عیدی سال 1403 '!S111-'جدول مالیات حقوق'!$B$8,0)</f>
        <v>0</v>
      </c>
      <c r="C116" s="114">
        <f t="shared" si="1"/>
        <v>0</v>
      </c>
      <c r="D116" s="116">
        <v>1194000000</v>
      </c>
      <c r="E116" s="116">
        <v>1194000000</v>
      </c>
      <c r="F116" s="115">
        <v>0.3</v>
      </c>
    </row>
    <row r="117" spans="1:6" x14ac:dyDescent="0.25">
      <c r="A117" s="113" t="s">
        <v>50</v>
      </c>
      <c r="B117" s="114">
        <f>IF('مالیات عیدی سال 1403 '!S112&gt;'جدول مالیات حقوق'!$B$8,'مالیات عیدی سال 1403 '!S112-'جدول مالیات حقوق'!$B$8,0)</f>
        <v>0</v>
      </c>
      <c r="C117" s="114">
        <f t="shared" si="1"/>
        <v>0</v>
      </c>
      <c r="D117" s="116">
        <v>1194000000</v>
      </c>
      <c r="E117" s="116">
        <v>1194000000</v>
      </c>
      <c r="F117" s="115">
        <v>0.3</v>
      </c>
    </row>
    <row r="118" spans="1:6" x14ac:dyDescent="0.25">
      <c r="A118" s="113" t="s">
        <v>50</v>
      </c>
      <c r="B118" s="114">
        <f>IF('مالیات عیدی سال 1403 '!S113&gt;'جدول مالیات حقوق'!$B$8,'مالیات عیدی سال 1403 '!S113-'جدول مالیات حقوق'!$B$8,0)</f>
        <v>0</v>
      </c>
      <c r="C118" s="114">
        <f t="shared" si="1"/>
        <v>0</v>
      </c>
      <c r="D118" s="116">
        <v>1194000000</v>
      </c>
      <c r="E118" s="116">
        <v>1194000000</v>
      </c>
      <c r="F118" s="115">
        <v>0.3</v>
      </c>
    </row>
    <row r="119" spans="1:6" x14ac:dyDescent="0.25">
      <c r="A119" s="113" t="s">
        <v>50</v>
      </c>
      <c r="B119" s="114">
        <f>IF('مالیات عیدی سال 1403 '!S114&gt;'جدول مالیات حقوق'!$B$8,'مالیات عیدی سال 1403 '!S114-'جدول مالیات حقوق'!$B$8,0)</f>
        <v>0</v>
      </c>
      <c r="C119" s="114">
        <f t="shared" si="1"/>
        <v>0</v>
      </c>
      <c r="D119" s="116">
        <v>1194000000</v>
      </c>
      <c r="E119" s="116">
        <v>1194000000</v>
      </c>
      <c r="F119" s="115">
        <v>0.3</v>
      </c>
    </row>
    <row r="120" spans="1:6" x14ac:dyDescent="0.25">
      <c r="A120" s="113" t="s">
        <v>50</v>
      </c>
      <c r="B120" s="114">
        <f>IF('مالیات عیدی سال 1403 '!S115&gt;'جدول مالیات حقوق'!$B$8,'مالیات عیدی سال 1403 '!S115-'جدول مالیات حقوق'!$B$8,0)</f>
        <v>0</v>
      </c>
      <c r="C120" s="114">
        <f t="shared" si="1"/>
        <v>0</v>
      </c>
      <c r="D120" s="116">
        <v>1194000000</v>
      </c>
      <c r="E120" s="116">
        <v>1194000000</v>
      </c>
      <c r="F120" s="115">
        <v>0.3</v>
      </c>
    </row>
    <row r="121" spans="1:6" x14ac:dyDescent="0.25">
      <c r="A121" s="113" t="s">
        <v>50</v>
      </c>
      <c r="B121" s="114">
        <f>IF('مالیات عیدی سال 1403 '!S116&gt;'جدول مالیات حقوق'!$B$8,'مالیات عیدی سال 1403 '!S116-'جدول مالیات حقوق'!$B$8,0)</f>
        <v>0</v>
      </c>
      <c r="C121" s="114">
        <f t="shared" si="1"/>
        <v>0</v>
      </c>
      <c r="D121" s="116">
        <v>1194000000</v>
      </c>
      <c r="E121" s="116">
        <v>1194000000</v>
      </c>
      <c r="F121" s="115">
        <v>0.3</v>
      </c>
    </row>
    <row r="122" spans="1:6" x14ac:dyDescent="0.25">
      <c r="A122" s="113" t="s">
        <v>50</v>
      </c>
      <c r="B122" s="114">
        <f>IF('مالیات عیدی سال 1403 '!S117&gt;'جدول مالیات حقوق'!$B$8,'مالیات عیدی سال 1403 '!S117-'جدول مالیات حقوق'!$B$8,0)</f>
        <v>0</v>
      </c>
      <c r="C122" s="114">
        <f t="shared" si="1"/>
        <v>0</v>
      </c>
      <c r="D122" s="116">
        <v>1194000000</v>
      </c>
      <c r="E122" s="116">
        <v>1194000000</v>
      </c>
      <c r="F122" s="115">
        <v>0.3</v>
      </c>
    </row>
    <row r="123" spans="1:6" x14ac:dyDescent="0.25">
      <c r="A123" s="113" t="s">
        <v>50</v>
      </c>
      <c r="B123" s="114">
        <f>IF('مالیات عیدی سال 1403 '!S118&gt;'جدول مالیات حقوق'!$B$8,'مالیات عیدی سال 1403 '!S118-'جدول مالیات حقوق'!$B$8,0)</f>
        <v>0</v>
      </c>
      <c r="C123" s="114">
        <f t="shared" si="1"/>
        <v>0</v>
      </c>
      <c r="D123" s="116">
        <v>1194000000</v>
      </c>
      <c r="E123" s="116">
        <v>1194000000</v>
      </c>
      <c r="F123" s="115">
        <v>0.3</v>
      </c>
    </row>
    <row r="124" spans="1:6" x14ac:dyDescent="0.25">
      <c r="A124" s="113" t="s">
        <v>50</v>
      </c>
      <c r="B124" s="114">
        <f>IF('مالیات عیدی سال 1403 '!S119&gt;'جدول مالیات حقوق'!$B$8,'مالیات عیدی سال 1403 '!S119-'جدول مالیات حقوق'!$B$8,0)</f>
        <v>0</v>
      </c>
      <c r="C124" s="114">
        <f t="shared" si="1"/>
        <v>0</v>
      </c>
      <c r="D124" s="116">
        <v>1194000000</v>
      </c>
      <c r="E124" s="116">
        <v>1194000000</v>
      </c>
      <c r="F124" s="115">
        <v>0.3</v>
      </c>
    </row>
    <row r="125" spans="1:6" x14ac:dyDescent="0.25">
      <c r="A125" s="113" t="s">
        <v>50</v>
      </c>
      <c r="B125" s="114">
        <f>IF('مالیات عیدی سال 1403 '!S120&gt;'جدول مالیات حقوق'!$B$8,'مالیات عیدی سال 1403 '!S120-'جدول مالیات حقوق'!$B$8,0)</f>
        <v>0</v>
      </c>
      <c r="C125" s="114">
        <f t="shared" si="1"/>
        <v>0</v>
      </c>
      <c r="D125" s="116">
        <v>1194000000</v>
      </c>
      <c r="E125" s="116">
        <v>1194000000</v>
      </c>
      <c r="F125" s="115">
        <v>0.3</v>
      </c>
    </row>
    <row r="126" spans="1:6" x14ac:dyDescent="0.25">
      <c r="A126" s="113" t="s">
        <v>50</v>
      </c>
      <c r="B126" s="114">
        <f>IF('مالیات عیدی سال 1403 '!S121&gt;'جدول مالیات حقوق'!$B$8,'مالیات عیدی سال 1403 '!S121-'جدول مالیات حقوق'!$B$8,0)</f>
        <v>0</v>
      </c>
      <c r="C126" s="114">
        <f t="shared" si="1"/>
        <v>0</v>
      </c>
      <c r="D126" s="116">
        <v>1194000000</v>
      </c>
      <c r="E126" s="116">
        <v>1194000000</v>
      </c>
      <c r="F126" s="115">
        <v>0.3</v>
      </c>
    </row>
    <row r="127" spans="1:6" x14ac:dyDescent="0.25">
      <c r="A127" s="113" t="s">
        <v>50</v>
      </c>
      <c r="B127" s="114">
        <f>IF('مالیات عیدی سال 1403 '!S122&gt;'جدول مالیات حقوق'!$B$8,'مالیات عیدی سال 1403 '!S122-'جدول مالیات حقوق'!$B$8,0)</f>
        <v>0</v>
      </c>
      <c r="C127" s="114">
        <f t="shared" si="1"/>
        <v>0</v>
      </c>
      <c r="D127" s="116">
        <v>1194000000</v>
      </c>
      <c r="E127" s="116">
        <v>1194000000</v>
      </c>
      <c r="F127" s="115">
        <v>0.3</v>
      </c>
    </row>
    <row r="128" spans="1:6" x14ac:dyDescent="0.25">
      <c r="A128" s="113" t="s">
        <v>50</v>
      </c>
      <c r="B128" s="114">
        <f>IF('مالیات عیدی سال 1403 '!S123&gt;'جدول مالیات حقوق'!$B$8,'مالیات عیدی سال 1403 '!S123-'جدول مالیات حقوق'!$B$8,0)</f>
        <v>0</v>
      </c>
      <c r="C128" s="114">
        <f t="shared" si="1"/>
        <v>0</v>
      </c>
      <c r="D128" s="116">
        <v>1194000000</v>
      </c>
      <c r="E128" s="116">
        <v>1194000000</v>
      </c>
      <c r="F128" s="115">
        <v>0.3</v>
      </c>
    </row>
    <row r="129" spans="1:6" x14ac:dyDescent="0.25">
      <c r="A129" s="113" t="s">
        <v>50</v>
      </c>
      <c r="B129" s="114">
        <f>IF('مالیات عیدی سال 1403 '!S124&gt;'جدول مالیات حقوق'!$B$8,'مالیات عیدی سال 1403 '!S124-'جدول مالیات حقوق'!$B$8,0)</f>
        <v>0</v>
      </c>
      <c r="C129" s="114">
        <f t="shared" si="1"/>
        <v>0</v>
      </c>
      <c r="D129" s="116">
        <v>1194000000</v>
      </c>
      <c r="E129" s="116">
        <v>1194000000</v>
      </c>
      <c r="F129" s="115">
        <v>0.3</v>
      </c>
    </row>
    <row r="130" spans="1:6" x14ac:dyDescent="0.25">
      <c r="A130" s="113" t="s">
        <v>50</v>
      </c>
      <c r="B130" s="114">
        <f>IF('مالیات عیدی سال 1403 '!S125&gt;'جدول مالیات حقوق'!$B$8,'مالیات عیدی سال 1403 '!S125-'جدول مالیات حقوق'!$B$8,0)</f>
        <v>0</v>
      </c>
      <c r="C130" s="114">
        <f t="shared" si="1"/>
        <v>0</v>
      </c>
      <c r="D130" s="116">
        <v>1194000000</v>
      </c>
      <c r="E130" s="116">
        <v>1194000000</v>
      </c>
      <c r="F130" s="115">
        <v>0.3</v>
      </c>
    </row>
    <row r="131" spans="1:6" x14ac:dyDescent="0.25">
      <c r="A131" s="113" t="s">
        <v>50</v>
      </c>
      <c r="B131" s="114">
        <f>IF('مالیات عیدی سال 1403 '!S126&gt;'جدول مالیات حقوق'!$B$8,'مالیات عیدی سال 1403 '!S126-'جدول مالیات حقوق'!$B$8,0)</f>
        <v>0</v>
      </c>
      <c r="C131" s="114">
        <f t="shared" si="1"/>
        <v>0</v>
      </c>
      <c r="D131" s="116">
        <v>1194000000</v>
      </c>
      <c r="E131" s="116">
        <v>1194000000</v>
      </c>
      <c r="F131" s="115">
        <v>0.3</v>
      </c>
    </row>
    <row r="132" spans="1:6" x14ac:dyDescent="0.25">
      <c r="A132" s="113" t="s">
        <v>50</v>
      </c>
      <c r="B132" s="114">
        <f>IF('مالیات عیدی سال 1403 '!S127&gt;'جدول مالیات حقوق'!$B$8,'مالیات عیدی سال 1403 '!S127-'جدول مالیات حقوق'!$B$8,0)</f>
        <v>0</v>
      </c>
      <c r="C132" s="114">
        <f t="shared" si="1"/>
        <v>0</v>
      </c>
      <c r="D132" s="116">
        <v>1194000000</v>
      </c>
      <c r="E132" s="116">
        <v>1194000000</v>
      </c>
      <c r="F132" s="115">
        <v>0.3</v>
      </c>
    </row>
    <row r="133" spans="1:6" x14ac:dyDescent="0.25">
      <c r="A133" s="113" t="s">
        <v>50</v>
      </c>
      <c r="B133" s="114">
        <f>IF('مالیات عیدی سال 1403 '!S128&gt;'جدول مالیات حقوق'!$B$8,'مالیات عیدی سال 1403 '!S128-'جدول مالیات حقوق'!$B$8,0)</f>
        <v>0</v>
      </c>
      <c r="C133" s="114">
        <f t="shared" si="1"/>
        <v>0</v>
      </c>
      <c r="D133" s="116">
        <v>1194000000</v>
      </c>
      <c r="E133" s="116">
        <v>1194000000</v>
      </c>
      <c r="F133" s="115">
        <v>0.3</v>
      </c>
    </row>
    <row r="134" spans="1:6" x14ac:dyDescent="0.25">
      <c r="A134" s="113" t="s">
        <v>50</v>
      </c>
      <c r="B134" s="114">
        <f>IF('مالیات عیدی سال 1403 '!S129&gt;'جدول مالیات حقوق'!$B$8,'مالیات عیدی سال 1403 '!S129-'جدول مالیات حقوق'!$B$8,0)</f>
        <v>0</v>
      </c>
      <c r="C134" s="114">
        <f t="shared" si="1"/>
        <v>0</v>
      </c>
      <c r="D134" s="116">
        <v>1194000000</v>
      </c>
      <c r="E134" s="116">
        <v>1194000000</v>
      </c>
      <c r="F134" s="115">
        <v>0.3</v>
      </c>
    </row>
    <row r="135" spans="1:6" x14ac:dyDescent="0.25">
      <c r="A135" s="113" t="s">
        <v>50</v>
      </c>
      <c r="B135" s="114">
        <f>IF('مالیات عیدی سال 1403 '!S130&gt;'جدول مالیات حقوق'!$B$8,'مالیات عیدی سال 1403 '!S130-'جدول مالیات حقوق'!$B$8,0)</f>
        <v>0</v>
      </c>
      <c r="C135" s="114">
        <f t="shared" si="1"/>
        <v>0</v>
      </c>
      <c r="D135" s="116">
        <v>1194000000</v>
      </c>
      <c r="E135" s="116">
        <v>1194000000</v>
      </c>
      <c r="F135" s="115">
        <v>0.3</v>
      </c>
    </row>
    <row r="136" spans="1:6" x14ac:dyDescent="0.25">
      <c r="A136" s="113" t="s">
        <v>50</v>
      </c>
      <c r="B136" s="114">
        <f>IF('مالیات عیدی سال 1403 '!S131&gt;'جدول مالیات حقوق'!$B$8,'مالیات عیدی سال 1403 '!S131-'جدول مالیات حقوق'!$B$8,0)</f>
        <v>0</v>
      </c>
      <c r="C136" s="114">
        <f t="shared" si="1"/>
        <v>0</v>
      </c>
      <c r="D136" s="116">
        <v>1194000000</v>
      </c>
      <c r="E136" s="116">
        <v>1194000000</v>
      </c>
      <c r="F136" s="115">
        <v>0.3</v>
      </c>
    </row>
    <row r="137" spans="1:6" x14ac:dyDescent="0.25">
      <c r="A137" s="113" t="s">
        <v>50</v>
      </c>
      <c r="B137" s="114">
        <f>IF('مالیات عیدی سال 1403 '!S132&gt;'جدول مالیات حقوق'!$B$8,'مالیات عیدی سال 1403 '!S132-'جدول مالیات حقوق'!$B$8,0)</f>
        <v>0</v>
      </c>
      <c r="C137" s="114">
        <f t="shared" si="1"/>
        <v>0</v>
      </c>
      <c r="D137" s="116">
        <v>1194000000</v>
      </c>
      <c r="E137" s="116">
        <v>1194000000</v>
      </c>
      <c r="F137" s="115">
        <v>0.3</v>
      </c>
    </row>
    <row r="138" spans="1:6" x14ac:dyDescent="0.25">
      <c r="A138" s="113" t="s">
        <v>50</v>
      </c>
      <c r="B138" s="114">
        <f>IF('مالیات عیدی سال 1403 '!S133&gt;'جدول مالیات حقوق'!$B$8,'مالیات عیدی سال 1403 '!S133-'جدول مالیات حقوق'!$B$8,0)</f>
        <v>0</v>
      </c>
      <c r="C138" s="114">
        <f t="shared" ref="C138:C201" si="2">ROUND((B138*F138),0)</f>
        <v>0</v>
      </c>
      <c r="D138" s="116">
        <v>1194000000</v>
      </c>
      <c r="E138" s="116">
        <v>1194000000</v>
      </c>
      <c r="F138" s="115">
        <v>0.3</v>
      </c>
    </row>
    <row r="139" spans="1:6" x14ac:dyDescent="0.25">
      <c r="A139" s="113" t="s">
        <v>50</v>
      </c>
      <c r="B139" s="114">
        <f>IF('مالیات عیدی سال 1403 '!S134&gt;'جدول مالیات حقوق'!$B$8,'مالیات عیدی سال 1403 '!S134-'جدول مالیات حقوق'!$B$8,0)</f>
        <v>0</v>
      </c>
      <c r="C139" s="114">
        <f t="shared" si="2"/>
        <v>0</v>
      </c>
      <c r="D139" s="116">
        <v>1194000000</v>
      </c>
      <c r="E139" s="116">
        <v>1194000000</v>
      </c>
      <c r="F139" s="115">
        <v>0.3</v>
      </c>
    </row>
    <row r="140" spans="1:6" x14ac:dyDescent="0.25">
      <c r="A140" s="113" t="s">
        <v>50</v>
      </c>
      <c r="B140" s="114">
        <f>IF('مالیات عیدی سال 1403 '!S135&gt;'جدول مالیات حقوق'!$B$8,'مالیات عیدی سال 1403 '!S135-'جدول مالیات حقوق'!$B$8,0)</f>
        <v>0</v>
      </c>
      <c r="C140" s="114">
        <f t="shared" si="2"/>
        <v>0</v>
      </c>
      <c r="D140" s="116">
        <v>1194000000</v>
      </c>
      <c r="E140" s="116">
        <v>1194000000</v>
      </c>
      <c r="F140" s="115">
        <v>0.3</v>
      </c>
    </row>
    <row r="141" spans="1:6" x14ac:dyDescent="0.25">
      <c r="A141" s="113" t="s">
        <v>50</v>
      </c>
      <c r="B141" s="114">
        <f>IF('مالیات عیدی سال 1403 '!S136&gt;'جدول مالیات حقوق'!$B$8,'مالیات عیدی سال 1403 '!S136-'جدول مالیات حقوق'!$B$8,0)</f>
        <v>0</v>
      </c>
      <c r="C141" s="114">
        <f t="shared" si="2"/>
        <v>0</v>
      </c>
      <c r="D141" s="116">
        <v>1194000000</v>
      </c>
      <c r="E141" s="116">
        <v>1194000000</v>
      </c>
      <c r="F141" s="115">
        <v>0.3</v>
      </c>
    </row>
    <row r="142" spans="1:6" x14ac:dyDescent="0.25">
      <c r="A142" s="113" t="s">
        <v>50</v>
      </c>
      <c r="B142" s="114">
        <f>IF('مالیات عیدی سال 1403 '!S137&gt;'جدول مالیات حقوق'!$B$8,'مالیات عیدی سال 1403 '!S137-'جدول مالیات حقوق'!$B$8,0)</f>
        <v>0</v>
      </c>
      <c r="C142" s="114">
        <f t="shared" si="2"/>
        <v>0</v>
      </c>
      <c r="D142" s="116">
        <v>1194000000</v>
      </c>
      <c r="E142" s="116">
        <v>1194000000</v>
      </c>
      <c r="F142" s="115">
        <v>0.3</v>
      </c>
    </row>
    <row r="143" spans="1:6" x14ac:dyDescent="0.25">
      <c r="A143" s="113" t="s">
        <v>50</v>
      </c>
      <c r="B143" s="114">
        <f>IF('مالیات عیدی سال 1403 '!S138&gt;'جدول مالیات حقوق'!$B$8,'مالیات عیدی سال 1403 '!S138-'جدول مالیات حقوق'!$B$8,0)</f>
        <v>0</v>
      </c>
      <c r="C143" s="114">
        <f t="shared" si="2"/>
        <v>0</v>
      </c>
      <c r="D143" s="116">
        <v>1194000000</v>
      </c>
      <c r="E143" s="116">
        <v>1194000000</v>
      </c>
      <c r="F143" s="115">
        <v>0.3</v>
      </c>
    </row>
    <row r="144" spans="1:6" x14ac:dyDescent="0.25">
      <c r="A144" s="113" t="s">
        <v>50</v>
      </c>
      <c r="B144" s="114">
        <f>IF('مالیات عیدی سال 1403 '!S139&gt;'جدول مالیات حقوق'!$B$8,'مالیات عیدی سال 1403 '!S139-'جدول مالیات حقوق'!$B$8,0)</f>
        <v>0</v>
      </c>
      <c r="C144" s="114">
        <f t="shared" si="2"/>
        <v>0</v>
      </c>
      <c r="D144" s="116">
        <v>1194000000</v>
      </c>
      <c r="E144" s="116">
        <v>1194000000</v>
      </c>
      <c r="F144" s="115">
        <v>0.3</v>
      </c>
    </row>
    <row r="145" spans="1:6" x14ac:dyDescent="0.25">
      <c r="A145" s="113" t="s">
        <v>50</v>
      </c>
      <c r="B145" s="114">
        <f>IF('مالیات عیدی سال 1403 '!S140&gt;'جدول مالیات حقوق'!$B$8,'مالیات عیدی سال 1403 '!S140-'جدول مالیات حقوق'!$B$8,0)</f>
        <v>0</v>
      </c>
      <c r="C145" s="114">
        <f t="shared" si="2"/>
        <v>0</v>
      </c>
      <c r="D145" s="116">
        <v>1194000000</v>
      </c>
      <c r="E145" s="116">
        <v>1194000000</v>
      </c>
      <c r="F145" s="115">
        <v>0.3</v>
      </c>
    </row>
    <row r="146" spans="1:6" x14ac:dyDescent="0.25">
      <c r="A146" s="113" t="s">
        <v>50</v>
      </c>
      <c r="B146" s="114">
        <f>IF('مالیات عیدی سال 1403 '!S141&gt;'جدول مالیات حقوق'!$B$8,'مالیات عیدی سال 1403 '!S141-'جدول مالیات حقوق'!$B$8,0)</f>
        <v>0</v>
      </c>
      <c r="C146" s="114">
        <f t="shared" si="2"/>
        <v>0</v>
      </c>
      <c r="D146" s="116">
        <v>1194000000</v>
      </c>
      <c r="E146" s="116">
        <v>1194000000</v>
      </c>
      <c r="F146" s="115">
        <v>0.3</v>
      </c>
    </row>
    <row r="147" spans="1:6" x14ac:dyDescent="0.25">
      <c r="A147" s="113" t="s">
        <v>50</v>
      </c>
      <c r="B147" s="114">
        <f>IF('مالیات عیدی سال 1403 '!S142&gt;'جدول مالیات حقوق'!$B$8,'مالیات عیدی سال 1403 '!S142-'جدول مالیات حقوق'!$B$8,0)</f>
        <v>0</v>
      </c>
      <c r="C147" s="114">
        <f t="shared" si="2"/>
        <v>0</v>
      </c>
      <c r="D147" s="116">
        <v>1194000000</v>
      </c>
      <c r="E147" s="116">
        <v>1194000000</v>
      </c>
      <c r="F147" s="115">
        <v>0.3</v>
      </c>
    </row>
    <row r="148" spans="1:6" x14ac:dyDescent="0.25">
      <c r="A148" s="113" t="s">
        <v>50</v>
      </c>
      <c r="B148" s="114">
        <f>IF('مالیات عیدی سال 1403 '!S143&gt;'جدول مالیات حقوق'!$B$8,'مالیات عیدی سال 1403 '!S143-'جدول مالیات حقوق'!$B$8,0)</f>
        <v>0</v>
      </c>
      <c r="C148" s="114">
        <f t="shared" si="2"/>
        <v>0</v>
      </c>
      <c r="D148" s="116">
        <v>1194000000</v>
      </c>
      <c r="E148" s="116">
        <v>1194000000</v>
      </c>
      <c r="F148" s="115">
        <v>0.3</v>
      </c>
    </row>
    <row r="149" spans="1:6" x14ac:dyDescent="0.25">
      <c r="A149" s="113" t="s">
        <v>50</v>
      </c>
      <c r="B149" s="114">
        <f>IF('مالیات عیدی سال 1403 '!S144&gt;'جدول مالیات حقوق'!$B$8,'مالیات عیدی سال 1403 '!S144-'جدول مالیات حقوق'!$B$8,0)</f>
        <v>0</v>
      </c>
      <c r="C149" s="114">
        <f t="shared" si="2"/>
        <v>0</v>
      </c>
      <c r="D149" s="116">
        <v>1194000000</v>
      </c>
      <c r="E149" s="116">
        <v>1194000000</v>
      </c>
      <c r="F149" s="115">
        <v>0.3</v>
      </c>
    </row>
    <row r="150" spans="1:6" x14ac:dyDescent="0.25">
      <c r="A150" s="113" t="s">
        <v>50</v>
      </c>
      <c r="B150" s="114">
        <f>IF('مالیات عیدی سال 1403 '!S145&gt;'جدول مالیات حقوق'!$B$8,'مالیات عیدی سال 1403 '!S145-'جدول مالیات حقوق'!$B$8,0)</f>
        <v>0</v>
      </c>
      <c r="C150" s="114">
        <f t="shared" si="2"/>
        <v>0</v>
      </c>
      <c r="D150" s="116">
        <v>1194000000</v>
      </c>
      <c r="E150" s="116">
        <v>1194000000</v>
      </c>
      <c r="F150" s="115">
        <v>0.3</v>
      </c>
    </row>
    <row r="151" spans="1:6" x14ac:dyDescent="0.25">
      <c r="A151" s="113" t="s">
        <v>50</v>
      </c>
      <c r="B151" s="114">
        <f>IF('مالیات عیدی سال 1403 '!S146&gt;'جدول مالیات حقوق'!$B$8,'مالیات عیدی سال 1403 '!S146-'جدول مالیات حقوق'!$B$8,0)</f>
        <v>0</v>
      </c>
      <c r="C151" s="114">
        <f t="shared" si="2"/>
        <v>0</v>
      </c>
      <c r="D151" s="116">
        <v>1194000000</v>
      </c>
      <c r="E151" s="116">
        <v>1194000000</v>
      </c>
      <c r="F151" s="115">
        <v>0.3</v>
      </c>
    </row>
    <row r="152" spans="1:6" x14ac:dyDescent="0.25">
      <c r="A152" s="113" t="s">
        <v>50</v>
      </c>
      <c r="B152" s="114">
        <f>IF('مالیات عیدی سال 1403 '!S147&gt;'جدول مالیات حقوق'!$B$8,'مالیات عیدی سال 1403 '!S147-'جدول مالیات حقوق'!$B$8,0)</f>
        <v>0</v>
      </c>
      <c r="C152" s="114">
        <f t="shared" si="2"/>
        <v>0</v>
      </c>
      <c r="D152" s="116">
        <v>1194000000</v>
      </c>
      <c r="E152" s="116">
        <v>1194000000</v>
      </c>
      <c r="F152" s="115">
        <v>0.3</v>
      </c>
    </row>
    <row r="153" spans="1:6" x14ac:dyDescent="0.25">
      <c r="A153" s="113" t="s">
        <v>50</v>
      </c>
      <c r="B153" s="114">
        <f>IF('مالیات عیدی سال 1403 '!S148&gt;'جدول مالیات حقوق'!$B$8,'مالیات عیدی سال 1403 '!S148-'جدول مالیات حقوق'!$B$8,0)</f>
        <v>0</v>
      </c>
      <c r="C153" s="114">
        <f t="shared" si="2"/>
        <v>0</v>
      </c>
      <c r="D153" s="116">
        <v>1194000000</v>
      </c>
      <c r="E153" s="116">
        <v>1194000000</v>
      </c>
      <c r="F153" s="115">
        <v>0.3</v>
      </c>
    </row>
    <row r="154" spans="1:6" x14ac:dyDescent="0.25">
      <c r="A154" s="113" t="s">
        <v>50</v>
      </c>
      <c r="B154" s="114">
        <f>IF('مالیات عیدی سال 1403 '!S149&gt;'جدول مالیات حقوق'!$B$8,'مالیات عیدی سال 1403 '!S149-'جدول مالیات حقوق'!$B$8,0)</f>
        <v>0</v>
      </c>
      <c r="C154" s="114">
        <f t="shared" si="2"/>
        <v>0</v>
      </c>
      <c r="D154" s="116">
        <v>1194000000</v>
      </c>
      <c r="E154" s="116">
        <v>1194000000</v>
      </c>
      <c r="F154" s="115">
        <v>0.3</v>
      </c>
    </row>
    <row r="155" spans="1:6" x14ac:dyDescent="0.25">
      <c r="A155" s="113" t="s">
        <v>50</v>
      </c>
      <c r="B155" s="114">
        <f>IF('مالیات عیدی سال 1403 '!S150&gt;'جدول مالیات حقوق'!$B$8,'مالیات عیدی سال 1403 '!S150-'جدول مالیات حقوق'!$B$8,0)</f>
        <v>0</v>
      </c>
      <c r="C155" s="114">
        <f t="shared" si="2"/>
        <v>0</v>
      </c>
      <c r="D155" s="116">
        <v>1194000000</v>
      </c>
      <c r="E155" s="116">
        <v>1194000000</v>
      </c>
      <c r="F155" s="115">
        <v>0.3</v>
      </c>
    </row>
    <row r="156" spans="1:6" x14ac:dyDescent="0.25">
      <c r="A156" s="113" t="s">
        <v>50</v>
      </c>
      <c r="B156" s="114">
        <f>IF('مالیات عیدی سال 1403 '!S151&gt;'جدول مالیات حقوق'!$B$8,'مالیات عیدی سال 1403 '!S151-'جدول مالیات حقوق'!$B$8,0)</f>
        <v>0</v>
      </c>
      <c r="C156" s="114">
        <f t="shared" si="2"/>
        <v>0</v>
      </c>
      <c r="D156" s="116">
        <v>1194000000</v>
      </c>
      <c r="E156" s="116">
        <v>1194000000</v>
      </c>
      <c r="F156" s="115">
        <v>0.3</v>
      </c>
    </row>
    <row r="157" spans="1:6" x14ac:dyDescent="0.25">
      <c r="A157" s="113" t="s">
        <v>50</v>
      </c>
      <c r="B157" s="114">
        <f>IF('مالیات عیدی سال 1403 '!S152&gt;'جدول مالیات حقوق'!$B$8,'مالیات عیدی سال 1403 '!S152-'جدول مالیات حقوق'!$B$8,0)</f>
        <v>0</v>
      </c>
      <c r="C157" s="114">
        <f t="shared" si="2"/>
        <v>0</v>
      </c>
      <c r="D157" s="116">
        <v>1194000000</v>
      </c>
      <c r="E157" s="116">
        <v>1194000000</v>
      </c>
      <c r="F157" s="115">
        <v>0.3</v>
      </c>
    </row>
    <row r="158" spans="1:6" x14ac:dyDescent="0.25">
      <c r="A158" s="113" t="s">
        <v>50</v>
      </c>
      <c r="B158" s="114">
        <f>IF('مالیات عیدی سال 1403 '!S153&gt;'جدول مالیات حقوق'!$B$8,'مالیات عیدی سال 1403 '!S153-'جدول مالیات حقوق'!$B$8,0)</f>
        <v>0</v>
      </c>
      <c r="C158" s="114">
        <f t="shared" si="2"/>
        <v>0</v>
      </c>
      <c r="D158" s="116">
        <v>1194000000</v>
      </c>
      <c r="E158" s="116">
        <v>1194000000</v>
      </c>
      <c r="F158" s="115">
        <v>0.3</v>
      </c>
    </row>
    <row r="159" spans="1:6" x14ac:dyDescent="0.25">
      <c r="A159" s="113" t="s">
        <v>50</v>
      </c>
      <c r="B159" s="114">
        <f>IF('مالیات عیدی سال 1403 '!S154&gt;'جدول مالیات حقوق'!$B$8,'مالیات عیدی سال 1403 '!S154-'جدول مالیات حقوق'!$B$8,0)</f>
        <v>0</v>
      </c>
      <c r="C159" s="114">
        <f t="shared" si="2"/>
        <v>0</v>
      </c>
      <c r="D159" s="116">
        <v>1194000000</v>
      </c>
      <c r="E159" s="116">
        <v>1194000000</v>
      </c>
      <c r="F159" s="115">
        <v>0.3</v>
      </c>
    </row>
    <row r="160" spans="1:6" x14ac:dyDescent="0.25">
      <c r="A160" s="113" t="s">
        <v>50</v>
      </c>
      <c r="B160" s="114">
        <f>IF('مالیات عیدی سال 1403 '!S155&gt;'جدول مالیات حقوق'!$B$8,'مالیات عیدی سال 1403 '!S155-'جدول مالیات حقوق'!$B$8,0)</f>
        <v>0</v>
      </c>
      <c r="C160" s="114">
        <f t="shared" si="2"/>
        <v>0</v>
      </c>
      <c r="D160" s="116">
        <v>1194000000</v>
      </c>
      <c r="E160" s="116">
        <v>1194000000</v>
      </c>
      <c r="F160" s="115">
        <v>0.3</v>
      </c>
    </row>
    <row r="161" spans="1:6" x14ac:dyDescent="0.25">
      <c r="A161" s="113" t="s">
        <v>50</v>
      </c>
      <c r="B161" s="114">
        <f>IF('مالیات عیدی سال 1403 '!S156&gt;'جدول مالیات حقوق'!$B$8,'مالیات عیدی سال 1403 '!S156-'جدول مالیات حقوق'!$B$8,0)</f>
        <v>0</v>
      </c>
      <c r="C161" s="114">
        <f t="shared" si="2"/>
        <v>0</v>
      </c>
      <c r="D161" s="116">
        <v>1194000000</v>
      </c>
      <c r="E161" s="116">
        <v>1194000000</v>
      </c>
      <c r="F161" s="115">
        <v>0.3</v>
      </c>
    </row>
    <row r="162" spans="1:6" x14ac:dyDescent="0.25">
      <c r="A162" s="113" t="s">
        <v>50</v>
      </c>
      <c r="B162" s="114">
        <f>IF('مالیات عیدی سال 1403 '!S157&gt;'جدول مالیات حقوق'!$B$8,'مالیات عیدی سال 1403 '!S157-'جدول مالیات حقوق'!$B$8,0)</f>
        <v>0</v>
      </c>
      <c r="C162" s="114">
        <f t="shared" si="2"/>
        <v>0</v>
      </c>
      <c r="D162" s="116">
        <v>1194000000</v>
      </c>
      <c r="E162" s="116">
        <v>1194000000</v>
      </c>
      <c r="F162" s="115">
        <v>0.3</v>
      </c>
    </row>
    <row r="163" spans="1:6" x14ac:dyDescent="0.25">
      <c r="A163" s="113" t="s">
        <v>50</v>
      </c>
      <c r="B163" s="114">
        <f>IF('مالیات عیدی سال 1403 '!S158&gt;'جدول مالیات حقوق'!$B$8,'مالیات عیدی سال 1403 '!S158-'جدول مالیات حقوق'!$B$8,0)</f>
        <v>0</v>
      </c>
      <c r="C163" s="114">
        <f t="shared" si="2"/>
        <v>0</v>
      </c>
      <c r="D163" s="116">
        <v>1194000000</v>
      </c>
      <c r="E163" s="116">
        <v>1194000000</v>
      </c>
      <c r="F163" s="115">
        <v>0.3</v>
      </c>
    </row>
    <row r="164" spans="1:6" x14ac:dyDescent="0.25">
      <c r="A164" s="113" t="s">
        <v>50</v>
      </c>
      <c r="B164" s="114">
        <f>IF('مالیات عیدی سال 1403 '!S159&gt;'جدول مالیات حقوق'!$B$8,'مالیات عیدی سال 1403 '!S159-'جدول مالیات حقوق'!$B$8,0)</f>
        <v>0</v>
      </c>
      <c r="C164" s="114">
        <f t="shared" si="2"/>
        <v>0</v>
      </c>
      <c r="D164" s="116">
        <v>1194000000</v>
      </c>
      <c r="E164" s="116">
        <v>1194000000</v>
      </c>
      <c r="F164" s="115">
        <v>0.3</v>
      </c>
    </row>
    <row r="165" spans="1:6" x14ac:dyDescent="0.25">
      <c r="A165" s="113" t="s">
        <v>50</v>
      </c>
      <c r="B165" s="114">
        <f>IF('مالیات عیدی سال 1403 '!S160&gt;'جدول مالیات حقوق'!$B$8,'مالیات عیدی سال 1403 '!S160-'جدول مالیات حقوق'!$B$8,0)</f>
        <v>0</v>
      </c>
      <c r="C165" s="114">
        <f t="shared" si="2"/>
        <v>0</v>
      </c>
      <c r="D165" s="116">
        <v>1194000000</v>
      </c>
      <c r="E165" s="116">
        <v>1194000000</v>
      </c>
      <c r="F165" s="115">
        <v>0.3</v>
      </c>
    </row>
    <row r="166" spans="1:6" x14ac:dyDescent="0.25">
      <c r="A166" s="113" t="s">
        <v>50</v>
      </c>
      <c r="B166" s="114">
        <f>IF('مالیات عیدی سال 1403 '!S161&gt;'جدول مالیات حقوق'!$B$8,'مالیات عیدی سال 1403 '!S161-'جدول مالیات حقوق'!$B$8,0)</f>
        <v>0</v>
      </c>
      <c r="C166" s="114">
        <f t="shared" si="2"/>
        <v>0</v>
      </c>
      <c r="D166" s="116">
        <v>1194000000</v>
      </c>
      <c r="E166" s="116">
        <v>1194000000</v>
      </c>
      <c r="F166" s="115">
        <v>0.3</v>
      </c>
    </row>
    <row r="167" spans="1:6" x14ac:dyDescent="0.25">
      <c r="A167" s="113" t="s">
        <v>50</v>
      </c>
      <c r="B167" s="114">
        <f>IF('مالیات عیدی سال 1403 '!S162&gt;'جدول مالیات حقوق'!$B$8,'مالیات عیدی سال 1403 '!S162-'جدول مالیات حقوق'!$B$8,0)</f>
        <v>0</v>
      </c>
      <c r="C167" s="114">
        <f t="shared" si="2"/>
        <v>0</v>
      </c>
      <c r="D167" s="116">
        <v>1194000000</v>
      </c>
      <c r="E167" s="116">
        <v>1194000000</v>
      </c>
      <c r="F167" s="115">
        <v>0.3</v>
      </c>
    </row>
    <row r="168" spans="1:6" x14ac:dyDescent="0.25">
      <c r="A168" s="113" t="s">
        <v>50</v>
      </c>
      <c r="B168" s="114">
        <f>IF('مالیات عیدی سال 1403 '!S163&gt;'جدول مالیات حقوق'!$B$8,'مالیات عیدی سال 1403 '!S163-'جدول مالیات حقوق'!$B$8,0)</f>
        <v>0</v>
      </c>
      <c r="C168" s="114">
        <f t="shared" si="2"/>
        <v>0</v>
      </c>
      <c r="D168" s="116">
        <v>1194000000</v>
      </c>
      <c r="E168" s="116">
        <v>1194000000</v>
      </c>
      <c r="F168" s="115">
        <v>0.3</v>
      </c>
    </row>
    <row r="169" spans="1:6" x14ac:dyDescent="0.25">
      <c r="A169" s="113" t="s">
        <v>50</v>
      </c>
      <c r="B169" s="114">
        <f>IF('مالیات عیدی سال 1403 '!S164&gt;'جدول مالیات حقوق'!$B$8,'مالیات عیدی سال 1403 '!S164-'جدول مالیات حقوق'!$B$8,0)</f>
        <v>0</v>
      </c>
      <c r="C169" s="114">
        <f t="shared" si="2"/>
        <v>0</v>
      </c>
      <c r="D169" s="116">
        <v>1194000000</v>
      </c>
      <c r="E169" s="116">
        <v>1194000000</v>
      </c>
      <c r="F169" s="115">
        <v>0.3</v>
      </c>
    </row>
    <row r="170" spans="1:6" x14ac:dyDescent="0.25">
      <c r="A170" s="113" t="s">
        <v>50</v>
      </c>
      <c r="B170" s="114">
        <f>IF('مالیات عیدی سال 1403 '!S165&gt;'جدول مالیات حقوق'!$B$8,'مالیات عیدی سال 1403 '!S165-'جدول مالیات حقوق'!$B$8,0)</f>
        <v>0</v>
      </c>
      <c r="C170" s="114">
        <f t="shared" si="2"/>
        <v>0</v>
      </c>
      <c r="D170" s="116">
        <v>1194000000</v>
      </c>
      <c r="E170" s="116">
        <v>1194000000</v>
      </c>
      <c r="F170" s="115">
        <v>0.3</v>
      </c>
    </row>
    <row r="171" spans="1:6" x14ac:dyDescent="0.25">
      <c r="A171" s="113" t="s">
        <v>50</v>
      </c>
      <c r="B171" s="114">
        <f>IF('مالیات عیدی سال 1403 '!S166&gt;'جدول مالیات حقوق'!$B$8,'مالیات عیدی سال 1403 '!S166-'جدول مالیات حقوق'!$B$8,0)</f>
        <v>0</v>
      </c>
      <c r="C171" s="114">
        <f t="shared" si="2"/>
        <v>0</v>
      </c>
      <c r="D171" s="116">
        <v>1194000000</v>
      </c>
      <c r="E171" s="116">
        <v>1194000000</v>
      </c>
      <c r="F171" s="115">
        <v>0.3</v>
      </c>
    </row>
    <row r="172" spans="1:6" x14ac:dyDescent="0.25">
      <c r="A172" s="113" t="s">
        <v>50</v>
      </c>
      <c r="B172" s="114">
        <f>IF('مالیات عیدی سال 1403 '!S167&gt;'جدول مالیات حقوق'!$B$8,'مالیات عیدی سال 1403 '!S167-'جدول مالیات حقوق'!$B$8,0)</f>
        <v>0</v>
      </c>
      <c r="C172" s="114">
        <f t="shared" si="2"/>
        <v>0</v>
      </c>
      <c r="D172" s="116">
        <v>1194000000</v>
      </c>
      <c r="E172" s="116">
        <v>1194000000</v>
      </c>
      <c r="F172" s="115">
        <v>0.3</v>
      </c>
    </row>
    <row r="173" spans="1:6" x14ac:dyDescent="0.25">
      <c r="A173" s="113" t="s">
        <v>50</v>
      </c>
      <c r="B173" s="114">
        <f>IF('مالیات عیدی سال 1403 '!S168&gt;'جدول مالیات حقوق'!$B$8,'مالیات عیدی سال 1403 '!S168-'جدول مالیات حقوق'!$B$8,0)</f>
        <v>0</v>
      </c>
      <c r="C173" s="114">
        <f t="shared" si="2"/>
        <v>0</v>
      </c>
      <c r="D173" s="116">
        <v>1194000000</v>
      </c>
      <c r="E173" s="116">
        <v>1194000000</v>
      </c>
      <c r="F173" s="115">
        <v>0.3</v>
      </c>
    </row>
    <row r="174" spans="1:6" x14ac:dyDescent="0.25">
      <c r="A174" s="113" t="s">
        <v>50</v>
      </c>
      <c r="B174" s="114">
        <f>IF('مالیات عیدی سال 1403 '!S169&gt;'جدول مالیات حقوق'!$B$8,'مالیات عیدی سال 1403 '!S169-'جدول مالیات حقوق'!$B$8,0)</f>
        <v>0</v>
      </c>
      <c r="C174" s="114">
        <f t="shared" si="2"/>
        <v>0</v>
      </c>
      <c r="D174" s="116">
        <v>1194000000</v>
      </c>
      <c r="E174" s="116">
        <v>1194000000</v>
      </c>
      <c r="F174" s="115">
        <v>0.3</v>
      </c>
    </row>
    <row r="175" spans="1:6" x14ac:dyDescent="0.25">
      <c r="A175" s="113" t="s">
        <v>50</v>
      </c>
      <c r="B175" s="114">
        <f>IF('مالیات عیدی سال 1403 '!S170&gt;'جدول مالیات حقوق'!$B$8,'مالیات عیدی سال 1403 '!S170-'جدول مالیات حقوق'!$B$8,0)</f>
        <v>0</v>
      </c>
      <c r="C175" s="114">
        <f t="shared" si="2"/>
        <v>0</v>
      </c>
      <c r="D175" s="116">
        <v>1194000000</v>
      </c>
      <c r="E175" s="116">
        <v>1194000000</v>
      </c>
      <c r="F175" s="115">
        <v>0.3</v>
      </c>
    </row>
    <row r="176" spans="1:6" x14ac:dyDescent="0.25">
      <c r="A176" s="113" t="s">
        <v>50</v>
      </c>
      <c r="B176" s="114">
        <f>IF('مالیات عیدی سال 1403 '!S171&gt;'جدول مالیات حقوق'!$B$8,'مالیات عیدی سال 1403 '!S171-'جدول مالیات حقوق'!$B$8,0)</f>
        <v>0</v>
      </c>
      <c r="C176" s="114">
        <f t="shared" si="2"/>
        <v>0</v>
      </c>
      <c r="D176" s="116">
        <v>1194000000</v>
      </c>
      <c r="E176" s="116">
        <v>1194000000</v>
      </c>
      <c r="F176" s="115">
        <v>0.3</v>
      </c>
    </row>
    <row r="177" spans="1:6" x14ac:dyDescent="0.25">
      <c r="A177" s="113" t="s">
        <v>50</v>
      </c>
      <c r="B177" s="114">
        <f>IF('مالیات عیدی سال 1403 '!S172&gt;'جدول مالیات حقوق'!$B$8,'مالیات عیدی سال 1403 '!S172-'جدول مالیات حقوق'!$B$8,0)</f>
        <v>0</v>
      </c>
      <c r="C177" s="114">
        <f t="shared" si="2"/>
        <v>0</v>
      </c>
      <c r="D177" s="116">
        <v>1194000000</v>
      </c>
      <c r="E177" s="116">
        <v>1194000000</v>
      </c>
      <c r="F177" s="115">
        <v>0.3</v>
      </c>
    </row>
    <row r="178" spans="1:6" x14ac:dyDescent="0.25">
      <c r="A178" s="113" t="s">
        <v>50</v>
      </c>
      <c r="B178" s="114">
        <f>IF('مالیات عیدی سال 1403 '!S173&gt;'جدول مالیات حقوق'!$B$8,'مالیات عیدی سال 1403 '!S173-'جدول مالیات حقوق'!$B$8,0)</f>
        <v>0</v>
      </c>
      <c r="C178" s="114">
        <f t="shared" si="2"/>
        <v>0</v>
      </c>
      <c r="D178" s="116">
        <v>1194000000</v>
      </c>
      <c r="E178" s="116">
        <v>1194000000</v>
      </c>
      <c r="F178" s="115">
        <v>0.3</v>
      </c>
    </row>
    <row r="179" spans="1:6" x14ac:dyDescent="0.25">
      <c r="A179" s="113" t="s">
        <v>50</v>
      </c>
      <c r="B179" s="114">
        <f>IF('مالیات عیدی سال 1403 '!S174&gt;'جدول مالیات حقوق'!$B$8,'مالیات عیدی سال 1403 '!S174-'جدول مالیات حقوق'!$B$8,0)</f>
        <v>0</v>
      </c>
      <c r="C179" s="114">
        <f t="shared" si="2"/>
        <v>0</v>
      </c>
      <c r="D179" s="116">
        <v>1194000000</v>
      </c>
      <c r="E179" s="116">
        <v>1194000000</v>
      </c>
      <c r="F179" s="115">
        <v>0.3</v>
      </c>
    </row>
    <row r="180" spans="1:6" x14ac:dyDescent="0.25">
      <c r="A180" s="113" t="s">
        <v>50</v>
      </c>
      <c r="B180" s="114">
        <f>IF('مالیات عیدی سال 1403 '!S175&gt;'جدول مالیات حقوق'!$B$8,'مالیات عیدی سال 1403 '!S175-'جدول مالیات حقوق'!$B$8,0)</f>
        <v>0</v>
      </c>
      <c r="C180" s="114">
        <f t="shared" si="2"/>
        <v>0</v>
      </c>
      <c r="D180" s="116">
        <v>1194000000</v>
      </c>
      <c r="E180" s="116">
        <v>1194000000</v>
      </c>
      <c r="F180" s="115">
        <v>0.3</v>
      </c>
    </row>
    <row r="181" spans="1:6" x14ac:dyDescent="0.25">
      <c r="A181" s="113" t="s">
        <v>50</v>
      </c>
      <c r="B181" s="114">
        <f>IF('مالیات عیدی سال 1403 '!S176&gt;'جدول مالیات حقوق'!$B$8,'مالیات عیدی سال 1403 '!S176-'جدول مالیات حقوق'!$B$8,0)</f>
        <v>0</v>
      </c>
      <c r="C181" s="114">
        <f t="shared" si="2"/>
        <v>0</v>
      </c>
      <c r="D181" s="116">
        <v>1194000000</v>
      </c>
      <c r="E181" s="116">
        <v>1194000000</v>
      </c>
      <c r="F181" s="115">
        <v>0.3</v>
      </c>
    </row>
    <row r="182" spans="1:6" x14ac:dyDescent="0.25">
      <c r="A182" s="113" t="s">
        <v>50</v>
      </c>
      <c r="B182" s="114">
        <f>IF('مالیات عیدی سال 1403 '!S177&gt;'جدول مالیات حقوق'!$B$8,'مالیات عیدی سال 1403 '!S177-'جدول مالیات حقوق'!$B$8,0)</f>
        <v>0</v>
      </c>
      <c r="C182" s="114">
        <f t="shared" si="2"/>
        <v>0</v>
      </c>
      <c r="D182" s="116">
        <v>1194000000</v>
      </c>
      <c r="E182" s="116">
        <v>1194000000</v>
      </c>
      <c r="F182" s="115">
        <v>0.3</v>
      </c>
    </row>
    <row r="183" spans="1:6" x14ac:dyDescent="0.25">
      <c r="A183" s="113" t="s">
        <v>50</v>
      </c>
      <c r="B183" s="114">
        <f>IF('مالیات عیدی سال 1403 '!S178&gt;'جدول مالیات حقوق'!$B$8,'مالیات عیدی سال 1403 '!S178-'جدول مالیات حقوق'!$B$8,0)</f>
        <v>0</v>
      </c>
      <c r="C183" s="114">
        <f t="shared" si="2"/>
        <v>0</v>
      </c>
      <c r="D183" s="116">
        <v>1194000000</v>
      </c>
      <c r="E183" s="116">
        <v>1194000000</v>
      </c>
      <c r="F183" s="115">
        <v>0.3</v>
      </c>
    </row>
    <row r="184" spans="1:6" x14ac:dyDescent="0.25">
      <c r="A184" s="113" t="s">
        <v>50</v>
      </c>
      <c r="B184" s="114">
        <f>IF('مالیات عیدی سال 1403 '!S179&gt;'جدول مالیات حقوق'!$B$8,'مالیات عیدی سال 1403 '!S179-'جدول مالیات حقوق'!$B$8,0)</f>
        <v>0</v>
      </c>
      <c r="C184" s="114">
        <f t="shared" si="2"/>
        <v>0</v>
      </c>
      <c r="D184" s="116">
        <v>1194000000</v>
      </c>
      <c r="E184" s="116">
        <v>1194000000</v>
      </c>
      <c r="F184" s="115">
        <v>0.3</v>
      </c>
    </row>
    <row r="185" spans="1:6" x14ac:dyDescent="0.25">
      <c r="A185" s="113" t="s">
        <v>50</v>
      </c>
      <c r="B185" s="114">
        <f>IF('مالیات عیدی سال 1403 '!S180&gt;'جدول مالیات حقوق'!$B$8,'مالیات عیدی سال 1403 '!S180-'جدول مالیات حقوق'!$B$8,0)</f>
        <v>0</v>
      </c>
      <c r="C185" s="114">
        <f t="shared" si="2"/>
        <v>0</v>
      </c>
      <c r="D185" s="116">
        <v>1194000000</v>
      </c>
      <c r="E185" s="116">
        <v>1194000000</v>
      </c>
      <c r="F185" s="115">
        <v>0.3</v>
      </c>
    </row>
    <row r="186" spans="1:6" x14ac:dyDescent="0.25">
      <c r="A186" s="113" t="s">
        <v>50</v>
      </c>
      <c r="B186" s="114">
        <f>IF('مالیات عیدی سال 1403 '!S181&gt;'جدول مالیات حقوق'!$B$8,'مالیات عیدی سال 1403 '!S181-'جدول مالیات حقوق'!$B$8,0)</f>
        <v>0</v>
      </c>
      <c r="C186" s="114">
        <f t="shared" si="2"/>
        <v>0</v>
      </c>
      <c r="D186" s="116">
        <v>1194000000</v>
      </c>
      <c r="E186" s="116">
        <v>1194000000</v>
      </c>
      <c r="F186" s="115">
        <v>0.3</v>
      </c>
    </row>
    <row r="187" spans="1:6" x14ac:dyDescent="0.25">
      <c r="A187" s="113" t="s">
        <v>50</v>
      </c>
      <c r="B187" s="114">
        <f>IF('مالیات عیدی سال 1403 '!S182&gt;'جدول مالیات حقوق'!$B$8,'مالیات عیدی سال 1403 '!S182-'جدول مالیات حقوق'!$B$8,0)</f>
        <v>0</v>
      </c>
      <c r="C187" s="114">
        <f t="shared" si="2"/>
        <v>0</v>
      </c>
      <c r="D187" s="116">
        <v>1194000000</v>
      </c>
      <c r="E187" s="116">
        <v>1194000000</v>
      </c>
      <c r="F187" s="115">
        <v>0.3</v>
      </c>
    </row>
    <row r="188" spans="1:6" x14ac:dyDescent="0.25">
      <c r="A188" s="113" t="s">
        <v>50</v>
      </c>
      <c r="B188" s="114">
        <f>IF('مالیات عیدی سال 1403 '!S183&gt;'جدول مالیات حقوق'!$B$8,'مالیات عیدی سال 1403 '!S183-'جدول مالیات حقوق'!$B$8,0)</f>
        <v>0</v>
      </c>
      <c r="C188" s="114">
        <f t="shared" si="2"/>
        <v>0</v>
      </c>
      <c r="D188" s="116">
        <v>1194000000</v>
      </c>
      <c r="E188" s="116">
        <v>1194000000</v>
      </c>
      <c r="F188" s="115">
        <v>0.3</v>
      </c>
    </row>
    <row r="189" spans="1:6" x14ac:dyDescent="0.25">
      <c r="A189" s="113" t="s">
        <v>50</v>
      </c>
      <c r="B189" s="114">
        <f>IF('مالیات عیدی سال 1403 '!S184&gt;'جدول مالیات حقوق'!$B$8,'مالیات عیدی سال 1403 '!S184-'جدول مالیات حقوق'!$B$8,0)</f>
        <v>0</v>
      </c>
      <c r="C189" s="114">
        <f t="shared" si="2"/>
        <v>0</v>
      </c>
      <c r="D189" s="116">
        <v>1194000000</v>
      </c>
      <c r="E189" s="116">
        <v>1194000000</v>
      </c>
      <c r="F189" s="115">
        <v>0.3</v>
      </c>
    </row>
    <row r="190" spans="1:6" x14ac:dyDescent="0.25">
      <c r="A190" s="113" t="s">
        <v>50</v>
      </c>
      <c r="B190" s="114">
        <f>IF('مالیات عیدی سال 1403 '!S185&gt;'جدول مالیات حقوق'!$B$8,'مالیات عیدی سال 1403 '!S185-'جدول مالیات حقوق'!$B$8,0)</f>
        <v>0</v>
      </c>
      <c r="C190" s="114">
        <f t="shared" si="2"/>
        <v>0</v>
      </c>
      <c r="D190" s="116">
        <v>1194000000</v>
      </c>
      <c r="E190" s="116">
        <v>1194000000</v>
      </c>
      <c r="F190" s="115">
        <v>0.3</v>
      </c>
    </row>
    <row r="191" spans="1:6" x14ac:dyDescent="0.25">
      <c r="A191" s="113" t="s">
        <v>50</v>
      </c>
      <c r="B191" s="114">
        <f>IF('مالیات عیدی سال 1403 '!S186&gt;'جدول مالیات حقوق'!$B$8,'مالیات عیدی سال 1403 '!S186-'جدول مالیات حقوق'!$B$8,0)</f>
        <v>0</v>
      </c>
      <c r="C191" s="114">
        <f t="shared" si="2"/>
        <v>0</v>
      </c>
      <c r="D191" s="116">
        <v>1194000000</v>
      </c>
      <c r="E191" s="116">
        <v>1194000000</v>
      </c>
      <c r="F191" s="115">
        <v>0.3</v>
      </c>
    </row>
    <row r="192" spans="1:6" x14ac:dyDescent="0.25">
      <c r="A192" s="113" t="s">
        <v>50</v>
      </c>
      <c r="B192" s="114">
        <f>IF('مالیات عیدی سال 1403 '!S187&gt;'جدول مالیات حقوق'!$B$8,'مالیات عیدی سال 1403 '!S187-'جدول مالیات حقوق'!$B$8,0)</f>
        <v>0</v>
      </c>
      <c r="C192" s="114">
        <f t="shared" si="2"/>
        <v>0</v>
      </c>
      <c r="D192" s="116">
        <v>1194000000</v>
      </c>
      <c r="E192" s="116">
        <v>1194000000</v>
      </c>
      <c r="F192" s="115">
        <v>0.3</v>
      </c>
    </row>
    <row r="193" spans="1:6" x14ac:dyDescent="0.25">
      <c r="A193" s="113" t="s">
        <v>50</v>
      </c>
      <c r="B193" s="114">
        <f>IF('مالیات عیدی سال 1403 '!S188&gt;'جدول مالیات حقوق'!$B$8,'مالیات عیدی سال 1403 '!S188-'جدول مالیات حقوق'!$B$8,0)</f>
        <v>0</v>
      </c>
      <c r="C193" s="114">
        <f t="shared" si="2"/>
        <v>0</v>
      </c>
      <c r="D193" s="116">
        <v>1194000000</v>
      </c>
      <c r="E193" s="116">
        <v>1194000000</v>
      </c>
      <c r="F193" s="115">
        <v>0.3</v>
      </c>
    </row>
    <row r="194" spans="1:6" x14ac:dyDescent="0.25">
      <c r="A194" s="113" t="s">
        <v>50</v>
      </c>
      <c r="B194" s="114">
        <f>IF('مالیات عیدی سال 1403 '!S189&gt;'جدول مالیات حقوق'!$B$8,'مالیات عیدی سال 1403 '!S189-'جدول مالیات حقوق'!$B$8,0)</f>
        <v>0</v>
      </c>
      <c r="C194" s="114">
        <f t="shared" si="2"/>
        <v>0</v>
      </c>
      <c r="D194" s="116">
        <v>1194000000</v>
      </c>
      <c r="E194" s="116">
        <v>1194000000</v>
      </c>
      <c r="F194" s="115">
        <v>0.3</v>
      </c>
    </row>
    <row r="195" spans="1:6" x14ac:dyDescent="0.25">
      <c r="A195" s="113" t="s">
        <v>50</v>
      </c>
      <c r="B195" s="114">
        <f>IF('مالیات عیدی سال 1403 '!S190&gt;'جدول مالیات حقوق'!$B$8,'مالیات عیدی سال 1403 '!S190-'جدول مالیات حقوق'!$B$8,0)</f>
        <v>0</v>
      </c>
      <c r="C195" s="114">
        <f t="shared" si="2"/>
        <v>0</v>
      </c>
      <c r="D195" s="116">
        <v>1194000000</v>
      </c>
      <c r="E195" s="116">
        <v>1194000000</v>
      </c>
      <c r="F195" s="115">
        <v>0.3</v>
      </c>
    </row>
    <row r="196" spans="1:6" x14ac:dyDescent="0.25">
      <c r="A196" s="113" t="s">
        <v>50</v>
      </c>
      <c r="B196" s="114">
        <f>IF('مالیات عیدی سال 1403 '!S191&gt;'جدول مالیات حقوق'!$B$8,'مالیات عیدی سال 1403 '!S191-'جدول مالیات حقوق'!$B$8,0)</f>
        <v>0</v>
      </c>
      <c r="C196" s="114">
        <f t="shared" si="2"/>
        <v>0</v>
      </c>
      <c r="D196" s="116">
        <v>1194000000</v>
      </c>
      <c r="E196" s="116">
        <v>1194000000</v>
      </c>
      <c r="F196" s="115">
        <v>0.3</v>
      </c>
    </row>
    <row r="197" spans="1:6" x14ac:dyDescent="0.25">
      <c r="A197" s="113" t="s">
        <v>50</v>
      </c>
      <c r="B197" s="114">
        <f>IF('مالیات عیدی سال 1403 '!S192&gt;'جدول مالیات حقوق'!$B$8,'مالیات عیدی سال 1403 '!S192-'جدول مالیات حقوق'!$B$8,0)</f>
        <v>0</v>
      </c>
      <c r="C197" s="114">
        <f t="shared" si="2"/>
        <v>0</v>
      </c>
      <c r="D197" s="116">
        <v>1194000000</v>
      </c>
      <c r="E197" s="116">
        <v>1194000000</v>
      </c>
      <c r="F197" s="115">
        <v>0.3</v>
      </c>
    </row>
    <row r="198" spans="1:6" x14ac:dyDescent="0.25">
      <c r="A198" s="113" t="s">
        <v>50</v>
      </c>
      <c r="B198" s="114">
        <f>IF('مالیات عیدی سال 1403 '!S193&gt;'جدول مالیات حقوق'!$B$8,'مالیات عیدی سال 1403 '!S193-'جدول مالیات حقوق'!$B$8,0)</f>
        <v>0</v>
      </c>
      <c r="C198" s="114">
        <f t="shared" si="2"/>
        <v>0</v>
      </c>
      <c r="D198" s="116">
        <v>1194000000</v>
      </c>
      <c r="E198" s="116">
        <v>1194000000</v>
      </c>
      <c r="F198" s="115">
        <v>0.3</v>
      </c>
    </row>
    <row r="199" spans="1:6" x14ac:dyDescent="0.25">
      <c r="A199" s="113" t="s">
        <v>50</v>
      </c>
      <c r="B199" s="114">
        <f>IF('مالیات عیدی سال 1403 '!S194&gt;'جدول مالیات حقوق'!$B$8,'مالیات عیدی سال 1403 '!S194-'جدول مالیات حقوق'!$B$8,0)</f>
        <v>0</v>
      </c>
      <c r="C199" s="114">
        <f t="shared" si="2"/>
        <v>0</v>
      </c>
      <c r="D199" s="116">
        <v>1194000000</v>
      </c>
      <c r="E199" s="116">
        <v>1194000000</v>
      </c>
      <c r="F199" s="115">
        <v>0.3</v>
      </c>
    </row>
    <row r="200" spans="1:6" x14ac:dyDescent="0.25">
      <c r="A200" s="113" t="s">
        <v>50</v>
      </c>
      <c r="B200" s="114">
        <f>IF('مالیات عیدی سال 1403 '!S195&gt;'جدول مالیات حقوق'!$B$8,'مالیات عیدی سال 1403 '!S195-'جدول مالیات حقوق'!$B$8,0)</f>
        <v>0</v>
      </c>
      <c r="C200" s="114">
        <f t="shared" si="2"/>
        <v>0</v>
      </c>
      <c r="D200" s="116">
        <v>1194000000</v>
      </c>
      <c r="E200" s="116">
        <v>1194000000</v>
      </c>
      <c r="F200" s="115">
        <v>0.3</v>
      </c>
    </row>
    <row r="201" spans="1:6" x14ac:dyDescent="0.25">
      <c r="A201" s="113" t="s">
        <v>50</v>
      </c>
      <c r="B201" s="114">
        <f>IF('مالیات عیدی سال 1403 '!S196&gt;'جدول مالیات حقوق'!$B$8,'مالیات عیدی سال 1403 '!S196-'جدول مالیات حقوق'!$B$8,0)</f>
        <v>0</v>
      </c>
      <c r="C201" s="114">
        <f t="shared" si="2"/>
        <v>0</v>
      </c>
      <c r="D201" s="116">
        <v>1194000000</v>
      </c>
      <c r="E201" s="116">
        <v>1194000000</v>
      </c>
      <c r="F201" s="115">
        <v>0.3</v>
      </c>
    </row>
    <row r="202" spans="1:6" x14ac:dyDescent="0.25">
      <c r="A202" s="113" t="s">
        <v>50</v>
      </c>
      <c r="B202" s="114">
        <f>IF('مالیات عیدی سال 1403 '!S197&gt;'جدول مالیات حقوق'!$B$8,'مالیات عیدی سال 1403 '!S197-'جدول مالیات حقوق'!$B$8,0)</f>
        <v>0</v>
      </c>
      <c r="C202" s="114">
        <f t="shared" ref="C202:C265" si="3">ROUND((B202*F202),0)</f>
        <v>0</v>
      </c>
      <c r="D202" s="116">
        <v>1194000000</v>
      </c>
      <c r="E202" s="116">
        <v>1194000000</v>
      </c>
      <c r="F202" s="115">
        <v>0.3</v>
      </c>
    </row>
    <row r="203" spans="1:6" x14ac:dyDescent="0.25">
      <c r="A203" s="113" t="s">
        <v>50</v>
      </c>
      <c r="B203" s="114">
        <f>IF('مالیات عیدی سال 1403 '!S198&gt;'جدول مالیات حقوق'!$B$8,'مالیات عیدی سال 1403 '!S198-'جدول مالیات حقوق'!$B$8,0)</f>
        <v>0</v>
      </c>
      <c r="C203" s="114">
        <f t="shared" si="3"/>
        <v>0</v>
      </c>
      <c r="D203" s="116">
        <v>1194000000</v>
      </c>
      <c r="E203" s="116">
        <v>1194000000</v>
      </c>
      <c r="F203" s="115">
        <v>0.3</v>
      </c>
    </row>
    <row r="204" spans="1:6" x14ac:dyDescent="0.25">
      <c r="A204" s="113" t="s">
        <v>50</v>
      </c>
      <c r="B204" s="114">
        <f>IF('مالیات عیدی سال 1403 '!S199&gt;'جدول مالیات حقوق'!$B$8,'مالیات عیدی سال 1403 '!S199-'جدول مالیات حقوق'!$B$8,0)</f>
        <v>0</v>
      </c>
      <c r="C204" s="114">
        <f t="shared" si="3"/>
        <v>0</v>
      </c>
      <c r="D204" s="116">
        <v>1194000000</v>
      </c>
      <c r="E204" s="116">
        <v>1194000000</v>
      </c>
      <c r="F204" s="115">
        <v>0.3</v>
      </c>
    </row>
    <row r="205" spans="1:6" x14ac:dyDescent="0.25">
      <c r="A205" s="113" t="s">
        <v>50</v>
      </c>
      <c r="B205" s="114">
        <f>IF('مالیات عیدی سال 1403 '!S200&gt;'جدول مالیات حقوق'!$B$8,'مالیات عیدی سال 1403 '!S200-'جدول مالیات حقوق'!$B$8,0)</f>
        <v>0</v>
      </c>
      <c r="C205" s="114">
        <f t="shared" si="3"/>
        <v>0</v>
      </c>
      <c r="D205" s="116">
        <v>1194000000</v>
      </c>
      <c r="E205" s="116">
        <v>1194000000</v>
      </c>
      <c r="F205" s="115">
        <v>0.3</v>
      </c>
    </row>
    <row r="206" spans="1:6" x14ac:dyDescent="0.25">
      <c r="A206" s="113" t="s">
        <v>50</v>
      </c>
      <c r="B206" s="114">
        <f>IF('مالیات عیدی سال 1403 '!S201&gt;'جدول مالیات حقوق'!$B$8,'مالیات عیدی سال 1403 '!S201-'جدول مالیات حقوق'!$B$8,0)</f>
        <v>0</v>
      </c>
      <c r="C206" s="114">
        <f t="shared" si="3"/>
        <v>0</v>
      </c>
      <c r="D206" s="116">
        <v>1194000000</v>
      </c>
      <c r="E206" s="116">
        <v>1194000000</v>
      </c>
      <c r="F206" s="115">
        <v>0.3</v>
      </c>
    </row>
    <row r="207" spans="1:6" x14ac:dyDescent="0.25">
      <c r="A207" s="113" t="s">
        <v>50</v>
      </c>
      <c r="B207" s="114">
        <f>IF('مالیات عیدی سال 1403 '!S202&gt;'جدول مالیات حقوق'!$B$8,'مالیات عیدی سال 1403 '!S202-'جدول مالیات حقوق'!$B$8,0)</f>
        <v>0</v>
      </c>
      <c r="C207" s="114">
        <f t="shared" si="3"/>
        <v>0</v>
      </c>
      <c r="D207" s="116">
        <v>1194000000</v>
      </c>
      <c r="E207" s="116">
        <v>1194000000</v>
      </c>
      <c r="F207" s="115">
        <v>0.3</v>
      </c>
    </row>
    <row r="208" spans="1:6" x14ac:dyDescent="0.25">
      <c r="A208" s="113" t="s">
        <v>50</v>
      </c>
      <c r="B208" s="114">
        <f>IF('مالیات عیدی سال 1403 '!S203&gt;'جدول مالیات حقوق'!$B$8,'مالیات عیدی سال 1403 '!S203-'جدول مالیات حقوق'!$B$8,0)</f>
        <v>0</v>
      </c>
      <c r="C208" s="114">
        <f t="shared" si="3"/>
        <v>0</v>
      </c>
      <c r="D208" s="116">
        <v>1194000000</v>
      </c>
      <c r="E208" s="116">
        <v>1194000000</v>
      </c>
      <c r="F208" s="115">
        <v>0.3</v>
      </c>
    </row>
    <row r="209" spans="1:6" x14ac:dyDescent="0.25">
      <c r="A209" s="113" t="s">
        <v>50</v>
      </c>
      <c r="B209" s="114">
        <f>IF('مالیات عیدی سال 1403 '!S204&gt;'جدول مالیات حقوق'!$B$8,'مالیات عیدی سال 1403 '!S204-'جدول مالیات حقوق'!$B$8,0)</f>
        <v>0</v>
      </c>
      <c r="C209" s="114">
        <f t="shared" si="3"/>
        <v>0</v>
      </c>
      <c r="D209" s="116">
        <v>1194000000</v>
      </c>
      <c r="E209" s="116">
        <v>1194000000</v>
      </c>
      <c r="F209" s="115">
        <v>0.3</v>
      </c>
    </row>
    <row r="210" spans="1:6" x14ac:dyDescent="0.25">
      <c r="A210" s="113" t="s">
        <v>50</v>
      </c>
      <c r="B210" s="114">
        <f>IF('مالیات عیدی سال 1403 '!S205&gt;'جدول مالیات حقوق'!$B$8,'مالیات عیدی سال 1403 '!S205-'جدول مالیات حقوق'!$B$8,0)</f>
        <v>0</v>
      </c>
      <c r="C210" s="114">
        <f t="shared" si="3"/>
        <v>0</v>
      </c>
      <c r="D210" s="116">
        <v>1194000000</v>
      </c>
      <c r="E210" s="116">
        <v>1194000000</v>
      </c>
      <c r="F210" s="115">
        <v>0.3</v>
      </c>
    </row>
    <row r="211" spans="1:6" x14ac:dyDescent="0.25">
      <c r="A211" s="113" t="s">
        <v>50</v>
      </c>
      <c r="B211" s="114">
        <f>IF('مالیات عیدی سال 1403 '!S206&gt;'جدول مالیات حقوق'!$B$8,'مالیات عیدی سال 1403 '!S206-'جدول مالیات حقوق'!$B$8,0)</f>
        <v>0</v>
      </c>
      <c r="C211" s="114">
        <f t="shared" si="3"/>
        <v>0</v>
      </c>
      <c r="D211" s="116">
        <v>1194000000</v>
      </c>
      <c r="E211" s="116">
        <v>1194000000</v>
      </c>
      <c r="F211" s="115">
        <v>0.3</v>
      </c>
    </row>
    <row r="212" spans="1:6" x14ac:dyDescent="0.25">
      <c r="A212" s="113" t="s">
        <v>50</v>
      </c>
      <c r="B212" s="114">
        <f>IF('مالیات عیدی سال 1403 '!S207&gt;'جدول مالیات حقوق'!$B$8,'مالیات عیدی سال 1403 '!S207-'جدول مالیات حقوق'!$B$8,0)</f>
        <v>0</v>
      </c>
      <c r="C212" s="114">
        <f t="shared" si="3"/>
        <v>0</v>
      </c>
      <c r="D212" s="116">
        <v>1194000000</v>
      </c>
      <c r="E212" s="116">
        <v>1194000000</v>
      </c>
      <c r="F212" s="115">
        <v>0.3</v>
      </c>
    </row>
    <row r="213" spans="1:6" x14ac:dyDescent="0.25">
      <c r="A213" s="113" t="s">
        <v>50</v>
      </c>
      <c r="B213" s="114">
        <f>IF('مالیات عیدی سال 1403 '!S208&gt;'جدول مالیات حقوق'!$B$8,'مالیات عیدی سال 1403 '!S208-'جدول مالیات حقوق'!$B$8,0)</f>
        <v>0</v>
      </c>
      <c r="C213" s="114">
        <f t="shared" si="3"/>
        <v>0</v>
      </c>
      <c r="D213" s="116">
        <v>1194000000</v>
      </c>
      <c r="E213" s="116">
        <v>1194000000</v>
      </c>
      <c r="F213" s="115">
        <v>0.3</v>
      </c>
    </row>
    <row r="214" spans="1:6" x14ac:dyDescent="0.25">
      <c r="A214" s="113" t="s">
        <v>50</v>
      </c>
      <c r="B214" s="114">
        <f>IF('مالیات عیدی سال 1403 '!S209&gt;'جدول مالیات حقوق'!$B$8,'مالیات عیدی سال 1403 '!S209-'جدول مالیات حقوق'!$B$8,0)</f>
        <v>0</v>
      </c>
      <c r="C214" s="114">
        <f t="shared" si="3"/>
        <v>0</v>
      </c>
      <c r="D214" s="116">
        <v>1194000000</v>
      </c>
      <c r="E214" s="116">
        <v>1194000000</v>
      </c>
      <c r="F214" s="115">
        <v>0.3</v>
      </c>
    </row>
    <row r="215" spans="1:6" x14ac:dyDescent="0.25">
      <c r="A215" s="113" t="s">
        <v>50</v>
      </c>
      <c r="B215" s="114">
        <f>IF('مالیات عیدی سال 1403 '!S210&gt;'جدول مالیات حقوق'!$B$8,'مالیات عیدی سال 1403 '!S210-'جدول مالیات حقوق'!$B$8,0)</f>
        <v>0</v>
      </c>
      <c r="C215" s="114">
        <f t="shared" si="3"/>
        <v>0</v>
      </c>
      <c r="D215" s="116">
        <v>1194000000</v>
      </c>
      <c r="E215" s="116">
        <v>1194000000</v>
      </c>
      <c r="F215" s="115">
        <v>0.3</v>
      </c>
    </row>
    <row r="216" spans="1:6" x14ac:dyDescent="0.25">
      <c r="A216" s="113" t="s">
        <v>50</v>
      </c>
      <c r="B216" s="114">
        <f>IF('مالیات عیدی سال 1403 '!S211&gt;'جدول مالیات حقوق'!$B$8,'مالیات عیدی سال 1403 '!S211-'جدول مالیات حقوق'!$B$8,0)</f>
        <v>0</v>
      </c>
      <c r="C216" s="114">
        <f t="shared" si="3"/>
        <v>0</v>
      </c>
      <c r="D216" s="116">
        <v>1194000000</v>
      </c>
      <c r="E216" s="116">
        <v>1194000000</v>
      </c>
      <c r="F216" s="115">
        <v>0.3</v>
      </c>
    </row>
    <row r="217" spans="1:6" x14ac:dyDescent="0.25">
      <c r="A217" s="113" t="s">
        <v>50</v>
      </c>
      <c r="B217" s="114">
        <f>IF('مالیات عیدی سال 1403 '!S212&gt;'جدول مالیات حقوق'!$B$8,'مالیات عیدی سال 1403 '!S212-'جدول مالیات حقوق'!$B$8,0)</f>
        <v>0</v>
      </c>
      <c r="C217" s="114">
        <f t="shared" si="3"/>
        <v>0</v>
      </c>
      <c r="D217" s="116">
        <v>1194000000</v>
      </c>
      <c r="E217" s="116">
        <v>1194000000</v>
      </c>
      <c r="F217" s="115">
        <v>0.3</v>
      </c>
    </row>
    <row r="218" spans="1:6" x14ac:dyDescent="0.25">
      <c r="A218" s="113" t="s">
        <v>50</v>
      </c>
      <c r="B218" s="114">
        <f>IF('مالیات عیدی سال 1403 '!S213&gt;'جدول مالیات حقوق'!$B$8,'مالیات عیدی سال 1403 '!S213-'جدول مالیات حقوق'!$B$8,0)</f>
        <v>0</v>
      </c>
      <c r="C218" s="114">
        <f t="shared" si="3"/>
        <v>0</v>
      </c>
      <c r="D218" s="116">
        <v>1194000000</v>
      </c>
      <c r="E218" s="116">
        <v>1194000000</v>
      </c>
      <c r="F218" s="115">
        <v>0.3</v>
      </c>
    </row>
    <row r="219" spans="1:6" x14ac:dyDescent="0.25">
      <c r="A219" s="113" t="s">
        <v>50</v>
      </c>
      <c r="B219" s="114">
        <f>IF('مالیات عیدی سال 1403 '!S214&gt;'جدول مالیات حقوق'!$B$8,'مالیات عیدی سال 1403 '!S214-'جدول مالیات حقوق'!$B$8,0)</f>
        <v>0</v>
      </c>
      <c r="C219" s="114">
        <f t="shared" si="3"/>
        <v>0</v>
      </c>
      <c r="D219" s="116">
        <v>1194000000</v>
      </c>
      <c r="E219" s="116">
        <v>1194000000</v>
      </c>
      <c r="F219" s="115">
        <v>0.3</v>
      </c>
    </row>
    <row r="220" spans="1:6" x14ac:dyDescent="0.25">
      <c r="A220" s="113" t="s">
        <v>50</v>
      </c>
      <c r="B220" s="114">
        <f>IF('مالیات عیدی سال 1403 '!S215&gt;'جدول مالیات حقوق'!$B$8,'مالیات عیدی سال 1403 '!S215-'جدول مالیات حقوق'!$B$8,0)</f>
        <v>0</v>
      </c>
      <c r="C220" s="114">
        <f t="shared" si="3"/>
        <v>0</v>
      </c>
      <c r="D220" s="116">
        <v>1194000000</v>
      </c>
      <c r="E220" s="116">
        <v>1194000000</v>
      </c>
      <c r="F220" s="115">
        <v>0.3</v>
      </c>
    </row>
    <row r="221" spans="1:6" x14ac:dyDescent="0.25">
      <c r="A221" s="113" t="s">
        <v>50</v>
      </c>
      <c r="B221" s="114">
        <f>IF('مالیات عیدی سال 1403 '!S216&gt;'جدول مالیات حقوق'!$B$8,'مالیات عیدی سال 1403 '!S216-'جدول مالیات حقوق'!$B$8,0)</f>
        <v>0</v>
      </c>
      <c r="C221" s="114">
        <f t="shared" si="3"/>
        <v>0</v>
      </c>
      <c r="D221" s="116">
        <v>1194000000</v>
      </c>
      <c r="E221" s="116">
        <v>1194000000</v>
      </c>
      <c r="F221" s="115">
        <v>0.3</v>
      </c>
    </row>
    <row r="222" spans="1:6" x14ac:dyDescent="0.25">
      <c r="A222" s="113" t="s">
        <v>50</v>
      </c>
      <c r="B222" s="114">
        <f>IF('مالیات عیدی سال 1403 '!S217&gt;'جدول مالیات حقوق'!$B$8,'مالیات عیدی سال 1403 '!S217-'جدول مالیات حقوق'!$B$8,0)</f>
        <v>0</v>
      </c>
      <c r="C222" s="114">
        <f t="shared" si="3"/>
        <v>0</v>
      </c>
      <c r="D222" s="116">
        <v>1194000000</v>
      </c>
      <c r="E222" s="116">
        <v>1194000000</v>
      </c>
      <c r="F222" s="115">
        <v>0.3</v>
      </c>
    </row>
    <row r="223" spans="1:6" x14ac:dyDescent="0.25">
      <c r="A223" s="113" t="s">
        <v>50</v>
      </c>
      <c r="B223" s="114">
        <f>IF('مالیات عیدی سال 1403 '!S218&gt;'جدول مالیات حقوق'!$B$8,'مالیات عیدی سال 1403 '!S218-'جدول مالیات حقوق'!$B$8,0)</f>
        <v>0</v>
      </c>
      <c r="C223" s="114">
        <f t="shared" si="3"/>
        <v>0</v>
      </c>
      <c r="D223" s="116">
        <v>1194000000</v>
      </c>
      <c r="E223" s="116">
        <v>1194000000</v>
      </c>
      <c r="F223" s="115">
        <v>0.3</v>
      </c>
    </row>
    <row r="224" spans="1:6" x14ac:dyDescent="0.25">
      <c r="A224" s="113" t="s">
        <v>50</v>
      </c>
      <c r="B224" s="114">
        <f>IF('مالیات عیدی سال 1403 '!S219&gt;'جدول مالیات حقوق'!$B$8,'مالیات عیدی سال 1403 '!S219-'جدول مالیات حقوق'!$B$8,0)</f>
        <v>0</v>
      </c>
      <c r="C224" s="114">
        <f t="shared" si="3"/>
        <v>0</v>
      </c>
      <c r="D224" s="116">
        <v>1194000000</v>
      </c>
      <c r="E224" s="116">
        <v>1194000000</v>
      </c>
      <c r="F224" s="115">
        <v>0.3</v>
      </c>
    </row>
    <row r="225" spans="1:6" x14ac:dyDescent="0.25">
      <c r="A225" s="113" t="s">
        <v>50</v>
      </c>
      <c r="B225" s="114">
        <f>IF('مالیات عیدی سال 1403 '!S220&gt;'جدول مالیات حقوق'!$B$8,'مالیات عیدی سال 1403 '!S220-'جدول مالیات حقوق'!$B$8,0)</f>
        <v>0</v>
      </c>
      <c r="C225" s="114">
        <f t="shared" si="3"/>
        <v>0</v>
      </c>
      <c r="D225" s="116">
        <v>1194000000</v>
      </c>
      <c r="E225" s="116">
        <v>1194000000</v>
      </c>
      <c r="F225" s="115">
        <v>0.3</v>
      </c>
    </row>
    <row r="226" spans="1:6" x14ac:dyDescent="0.25">
      <c r="A226" s="113" t="s">
        <v>50</v>
      </c>
      <c r="B226" s="114">
        <f>IF('مالیات عیدی سال 1403 '!S221&gt;'جدول مالیات حقوق'!$B$8,'مالیات عیدی سال 1403 '!S221-'جدول مالیات حقوق'!$B$8,0)</f>
        <v>0</v>
      </c>
      <c r="C226" s="114">
        <f t="shared" si="3"/>
        <v>0</v>
      </c>
      <c r="D226" s="116">
        <v>1194000000</v>
      </c>
      <c r="E226" s="116">
        <v>1194000000</v>
      </c>
      <c r="F226" s="115">
        <v>0.3</v>
      </c>
    </row>
    <row r="227" spans="1:6" x14ac:dyDescent="0.25">
      <c r="A227" s="113" t="s">
        <v>50</v>
      </c>
      <c r="B227" s="114">
        <f>IF('مالیات عیدی سال 1403 '!S222&gt;'جدول مالیات حقوق'!$B$8,'مالیات عیدی سال 1403 '!S222-'جدول مالیات حقوق'!$B$8,0)</f>
        <v>0</v>
      </c>
      <c r="C227" s="114">
        <f t="shared" si="3"/>
        <v>0</v>
      </c>
      <c r="D227" s="116">
        <v>1194000000</v>
      </c>
      <c r="E227" s="116">
        <v>1194000000</v>
      </c>
      <c r="F227" s="115">
        <v>0.3</v>
      </c>
    </row>
    <row r="228" spans="1:6" x14ac:dyDescent="0.25">
      <c r="A228" s="113" t="s">
        <v>50</v>
      </c>
      <c r="B228" s="114">
        <f>IF('مالیات عیدی سال 1403 '!S223&gt;'جدول مالیات حقوق'!$B$8,'مالیات عیدی سال 1403 '!S223-'جدول مالیات حقوق'!$B$8,0)</f>
        <v>0</v>
      </c>
      <c r="C228" s="114">
        <f t="shared" si="3"/>
        <v>0</v>
      </c>
      <c r="D228" s="116">
        <v>1194000000</v>
      </c>
      <c r="E228" s="116">
        <v>1194000000</v>
      </c>
      <c r="F228" s="115">
        <v>0.3</v>
      </c>
    </row>
    <row r="229" spans="1:6" x14ac:dyDescent="0.25">
      <c r="A229" s="113" t="s">
        <v>50</v>
      </c>
      <c r="B229" s="114">
        <f>IF('مالیات عیدی سال 1403 '!S224&gt;'جدول مالیات حقوق'!$B$8,'مالیات عیدی سال 1403 '!S224-'جدول مالیات حقوق'!$B$8,0)</f>
        <v>0</v>
      </c>
      <c r="C229" s="114">
        <f t="shared" si="3"/>
        <v>0</v>
      </c>
      <c r="D229" s="116">
        <v>1194000000</v>
      </c>
      <c r="E229" s="116">
        <v>1194000000</v>
      </c>
      <c r="F229" s="115">
        <v>0.3</v>
      </c>
    </row>
    <row r="230" spans="1:6" x14ac:dyDescent="0.25">
      <c r="A230" s="113" t="s">
        <v>50</v>
      </c>
      <c r="B230" s="114">
        <f>IF('مالیات عیدی سال 1403 '!S225&gt;'جدول مالیات حقوق'!$B$8,'مالیات عیدی سال 1403 '!S225-'جدول مالیات حقوق'!$B$8,0)</f>
        <v>0</v>
      </c>
      <c r="C230" s="114">
        <f t="shared" si="3"/>
        <v>0</v>
      </c>
      <c r="D230" s="116">
        <v>1194000000</v>
      </c>
      <c r="E230" s="116">
        <v>1194000000</v>
      </c>
      <c r="F230" s="115">
        <v>0.3</v>
      </c>
    </row>
    <row r="231" spans="1:6" x14ac:dyDescent="0.25">
      <c r="A231" s="113" t="s">
        <v>50</v>
      </c>
      <c r="B231" s="114">
        <f>IF('مالیات عیدی سال 1403 '!S226&gt;'جدول مالیات حقوق'!$B$8,'مالیات عیدی سال 1403 '!S226-'جدول مالیات حقوق'!$B$8,0)</f>
        <v>0</v>
      </c>
      <c r="C231" s="114">
        <f t="shared" si="3"/>
        <v>0</v>
      </c>
      <c r="D231" s="116">
        <v>1194000000</v>
      </c>
      <c r="E231" s="116">
        <v>1194000000</v>
      </c>
      <c r="F231" s="115">
        <v>0.3</v>
      </c>
    </row>
    <row r="232" spans="1:6" x14ac:dyDescent="0.25">
      <c r="A232" s="113" t="s">
        <v>50</v>
      </c>
      <c r="B232" s="114">
        <f>IF('مالیات عیدی سال 1403 '!S227&gt;'جدول مالیات حقوق'!$B$8,'مالیات عیدی سال 1403 '!S227-'جدول مالیات حقوق'!$B$8,0)</f>
        <v>0</v>
      </c>
      <c r="C232" s="114">
        <f t="shared" si="3"/>
        <v>0</v>
      </c>
      <c r="D232" s="116">
        <v>1194000000</v>
      </c>
      <c r="E232" s="116">
        <v>1194000000</v>
      </c>
      <c r="F232" s="115">
        <v>0.3</v>
      </c>
    </row>
    <row r="233" spans="1:6" x14ac:dyDescent="0.25">
      <c r="A233" s="113" t="s">
        <v>50</v>
      </c>
      <c r="B233" s="114">
        <f>IF('مالیات عیدی سال 1403 '!S228&gt;'جدول مالیات حقوق'!$B$8,'مالیات عیدی سال 1403 '!S228-'جدول مالیات حقوق'!$B$8,0)</f>
        <v>0</v>
      </c>
      <c r="C233" s="114">
        <f t="shared" si="3"/>
        <v>0</v>
      </c>
      <c r="D233" s="116">
        <v>1194000000</v>
      </c>
      <c r="E233" s="116">
        <v>1194000000</v>
      </c>
      <c r="F233" s="115">
        <v>0.3</v>
      </c>
    </row>
    <row r="234" spans="1:6" x14ac:dyDescent="0.25">
      <c r="A234" s="113" t="s">
        <v>50</v>
      </c>
      <c r="B234" s="114">
        <f>IF('مالیات عیدی سال 1403 '!S229&gt;'جدول مالیات حقوق'!$B$8,'مالیات عیدی سال 1403 '!S229-'جدول مالیات حقوق'!$B$8,0)</f>
        <v>0</v>
      </c>
      <c r="C234" s="114">
        <f t="shared" si="3"/>
        <v>0</v>
      </c>
      <c r="D234" s="116">
        <v>1194000000</v>
      </c>
      <c r="E234" s="116">
        <v>1194000000</v>
      </c>
      <c r="F234" s="115">
        <v>0.3</v>
      </c>
    </row>
    <row r="235" spans="1:6" x14ac:dyDescent="0.25">
      <c r="A235" s="113" t="s">
        <v>50</v>
      </c>
      <c r="B235" s="114">
        <f>IF('مالیات عیدی سال 1403 '!S230&gt;'جدول مالیات حقوق'!$B$8,'مالیات عیدی سال 1403 '!S230-'جدول مالیات حقوق'!$B$8,0)</f>
        <v>0</v>
      </c>
      <c r="C235" s="114">
        <f t="shared" si="3"/>
        <v>0</v>
      </c>
      <c r="D235" s="116">
        <v>1194000000</v>
      </c>
      <c r="E235" s="116">
        <v>1194000000</v>
      </c>
      <c r="F235" s="115">
        <v>0.3</v>
      </c>
    </row>
    <row r="236" spans="1:6" x14ac:dyDescent="0.25">
      <c r="A236" s="113" t="s">
        <v>50</v>
      </c>
      <c r="B236" s="114">
        <f>IF('مالیات عیدی سال 1403 '!S231&gt;'جدول مالیات حقوق'!$B$8,'مالیات عیدی سال 1403 '!S231-'جدول مالیات حقوق'!$B$8,0)</f>
        <v>0</v>
      </c>
      <c r="C236" s="114">
        <f t="shared" si="3"/>
        <v>0</v>
      </c>
      <c r="D236" s="116">
        <v>1194000000</v>
      </c>
      <c r="E236" s="116">
        <v>1194000000</v>
      </c>
      <c r="F236" s="115">
        <v>0.3</v>
      </c>
    </row>
    <row r="237" spans="1:6" x14ac:dyDescent="0.25">
      <c r="A237" s="113" t="s">
        <v>50</v>
      </c>
      <c r="B237" s="114">
        <f>IF('مالیات عیدی سال 1403 '!S232&gt;'جدول مالیات حقوق'!$B$8,'مالیات عیدی سال 1403 '!S232-'جدول مالیات حقوق'!$B$8,0)</f>
        <v>0</v>
      </c>
      <c r="C237" s="114">
        <f t="shared" si="3"/>
        <v>0</v>
      </c>
      <c r="D237" s="116">
        <v>1194000000</v>
      </c>
      <c r="E237" s="116">
        <v>1194000000</v>
      </c>
      <c r="F237" s="115">
        <v>0.3</v>
      </c>
    </row>
    <row r="238" spans="1:6" x14ac:dyDescent="0.25">
      <c r="A238" s="113" t="s">
        <v>50</v>
      </c>
      <c r="B238" s="114">
        <f>IF('مالیات عیدی سال 1403 '!S233&gt;'جدول مالیات حقوق'!$B$8,'مالیات عیدی سال 1403 '!S233-'جدول مالیات حقوق'!$B$8,0)</f>
        <v>0</v>
      </c>
      <c r="C238" s="114">
        <f t="shared" si="3"/>
        <v>0</v>
      </c>
      <c r="D238" s="116">
        <v>1194000000</v>
      </c>
      <c r="E238" s="116">
        <v>1194000000</v>
      </c>
      <c r="F238" s="115">
        <v>0.3</v>
      </c>
    </row>
    <row r="239" spans="1:6" x14ac:dyDescent="0.25">
      <c r="A239" s="113" t="s">
        <v>50</v>
      </c>
      <c r="B239" s="114">
        <f>IF('مالیات عیدی سال 1403 '!S234&gt;'جدول مالیات حقوق'!$B$8,'مالیات عیدی سال 1403 '!S234-'جدول مالیات حقوق'!$B$8,0)</f>
        <v>0</v>
      </c>
      <c r="C239" s="114">
        <f t="shared" si="3"/>
        <v>0</v>
      </c>
      <c r="D239" s="116">
        <v>1194000000</v>
      </c>
      <c r="E239" s="116">
        <v>1194000000</v>
      </c>
      <c r="F239" s="115">
        <v>0.3</v>
      </c>
    </row>
    <row r="240" spans="1:6" x14ac:dyDescent="0.25">
      <c r="A240" s="113" t="s">
        <v>50</v>
      </c>
      <c r="B240" s="114">
        <f>IF('مالیات عیدی سال 1403 '!S235&gt;'جدول مالیات حقوق'!$B$8,'مالیات عیدی سال 1403 '!S235-'جدول مالیات حقوق'!$B$8,0)</f>
        <v>0</v>
      </c>
      <c r="C240" s="114">
        <f t="shared" si="3"/>
        <v>0</v>
      </c>
      <c r="D240" s="116">
        <v>1194000000</v>
      </c>
      <c r="E240" s="116">
        <v>1194000000</v>
      </c>
      <c r="F240" s="115">
        <v>0.3</v>
      </c>
    </row>
    <row r="241" spans="1:6" x14ac:dyDescent="0.25">
      <c r="A241" s="113" t="s">
        <v>50</v>
      </c>
      <c r="B241" s="114">
        <f>IF('مالیات عیدی سال 1403 '!S236&gt;'جدول مالیات حقوق'!$B$8,'مالیات عیدی سال 1403 '!S236-'جدول مالیات حقوق'!$B$8,0)</f>
        <v>0</v>
      </c>
      <c r="C241" s="114">
        <f t="shared" si="3"/>
        <v>0</v>
      </c>
      <c r="D241" s="116">
        <v>1194000000</v>
      </c>
      <c r="E241" s="116">
        <v>1194000000</v>
      </c>
      <c r="F241" s="115">
        <v>0.3</v>
      </c>
    </row>
    <row r="242" spans="1:6" x14ac:dyDescent="0.25">
      <c r="A242" s="113" t="s">
        <v>50</v>
      </c>
      <c r="B242" s="114">
        <f>IF('مالیات عیدی سال 1403 '!S237&gt;'جدول مالیات حقوق'!$B$8,'مالیات عیدی سال 1403 '!S237-'جدول مالیات حقوق'!$B$8,0)</f>
        <v>0</v>
      </c>
      <c r="C242" s="114">
        <f t="shared" si="3"/>
        <v>0</v>
      </c>
      <c r="D242" s="116">
        <v>1194000000</v>
      </c>
      <c r="E242" s="116">
        <v>1194000000</v>
      </c>
      <c r="F242" s="115">
        <v>0.3</v>
      </c>
    </row>
    <row r="243" spans="1:6" x14ac:dyDescent="0.25">
      <c r="A243" s="113" t="s">
        <v>50</v>
      </c>
      <c r="B243" s="114">
        <f>IF('مالیات عیدی سال 1403 '!S238&gt;'جدول مالیات حقوق'!$B$8,'مالیات عیدی سال 1403 '!S238-'جدول مالیات حقوق'!$B$8,0)</f>
        <v>0</v>
      </c>
      <c r="C243" s="114">
        <f t="shared" si="3"/>
        <v>0</v>
      </c>
      <c r="D243" s="116">
        <v>1194000000</v>
      </c>
      <c r="E243" s="116">
        <v>1194000000</v>
      </c>
      <c r="F243" s="115">
        <v>0.3</v>
      </c>
    </row>
    <row r="244" spans="1:6" x14ac:dyDescent="0.25">
      <c r="A244" s="113" t="s">
        <v>50</v>
      </c>
      <c r="B244" s="114">
        <f>IF('مالیات عیدی سال 1403 '!S239&gt;'جدول مالیات حقوق'!$B$8,'مالیات عیدی سال 1403 '!S239-'جدول مالیات حقوق'!$B$8,0)</f>
        <v>0</v>
      </c>
      <c r="C244" s="114">
        <f t="shared" si="3"/>
        <v>0</v>
      </c>
      <c r="D244" s="116">
        <v>1194000000</v>
      </c>
      <c r="E244" s="116">
        <v>1194000000</v>
      </c>
      <c r="F244" s="115">
        <v>0.3</v>
      </c>
    </row>
    <row r="245" spans="1:6" x14ac:dyDescent="0.25">
      <c r="A245" s="113" t="s">
        <v>50</v>
      </c>
      <c r="B245" s="114">
        <f>IF('مالیات عیدی سال 1403 '!S240&gt;'جدول مالیات حقوق'!$B$8,'مالیات عیدی سال 1403 '!S240-'جدول مالیات حقوق'!$B$8,0)</f>
        <v>0</v>
      </c>
      <c r="C245" s="114">
        <f t="shared" si="3"/>
        <v>0</v>
      </c>
      <c r="D245" s="116">
        <v>1194000000</v>
      </c>
      <c r="E245" s="116">
        <v>1194000000</v>
      </c>
      <c r="F245" s="115">
        <v>0.3</v>
      </c>
    </row>
    <row r="246" spans="1:6" x14ac:dyDescent="0.25">
      <c r="A246" s="113" t="s">
        <v>50</v>
      </c>
      <c r="B246" s="114">
        <f>IF('مالیات عیدی سال 1403 '!S241&gt;'جدول مالیات حقوق'!$B$8,'مالیات عیدی سال 1403 '!S241-'جدول مالیات حقوق'!$B$8,0)</f>
        <v>0</v>
      </c>
      <c r="C246" s="114">
        <f t="shared" si="3"/>
        <v>0</v>
      </c>
      <c r="D246" s="116">
        <v>1194000000</v>
      </c>
      <c r="E246" s="116">
        <v>1194000000</v>
      </c>
      <c r="F246" s="115">
        <v>0.3</v>
      </c>
    </row>
    <row r="247" spans="1:6" x14ac:dyDescent="0.25">
      <c r="A247" s="113" t="s">
        <v>50</v>
      </c>
      <c r="B247" s="114">
        <f>IF('مالیات عیدی سال 1403 '!S242&gt;'جدول مالیات حقوق'!$B$8,'مالیات عیدی سال 1403 '!S242-'جدول مالیات حقوق'!$B$8,0)</f>
        <v>0</v>
      </c>
      <c r="C247" s="114">
        <f t="shared" si="3"/>
        <v>0</v>
      </c>
      <c r="D247" s="116">
        <v>1194000000</v>
      </c>
      <c r="E247" s="116">
        <v>1194000000</v>
      </c>
      <c r="F247" s="115">
        <v>0.3</v>
      </c>
    </row>
    <row r="248" spans="1:6" x14ac:dyDescent="0.25">
      <c r="A248" s="113" t="s">
        <v>50</v>
      </c>
      <c r="B248" s="114">
        <f>IF('مالیات عیدی سال 1403 '!S243&gt;'جدول مالیات حقوق'!$B$8,'مالیات عیدی سال 1403 '!S243-'جدول مالیات حقوق'!$B$8,0)</f>
        <v>0</v>
      </c>
      <c r="C248" s="114">
        <f t="shared" si="3"/>
        <v>0</v>
      </c>
      <c r="D248" s="116">
        <v>1194000000</v>
      </c>
      <c r="E248" s="116">
        <v>1194000000</v>
      </c>
      <c r="F248" s="115">
        <v>0.3</v>
      </c>
    </row>
    <row r="249" spans="1:6" x14ac:dyDescent="0.25">
      <c r="A249" s="113" t="s">
        <v>50</v>
      </c>
      <c r="B249" s="114">
        <f>IF('مالیات عیدی سال 1403 '!S244&gt;'جدول مالیات حقوق'!$B$8,'مالیات عیدی سال 1403 '!S244-'جدول مالیات حقوق'!$B$8,0)</f>
        <v>0</v>
      </c>
      <c r="C249" s="114">
        <f t="shared" si="3"/>
        <v>0</v>
      </c>
      <c r="D249" s="116">
        <v>1194000000</v>
      </c>
      <c r="E249" s="116">
        <v>1194000000</v>
      </c>
      <c r="F249" s="115">
        <v>0.3</v>
      </c>
    </row>
    <row r="250" spans="1:6" x14ac:dyDescent="0.25">
      <c r="A250" s="113" t="s">
        <v>50</v>
      </c>
      <c r="B250" s="114">
        <f>IF('مالیات عیدی سال 1403 '!S245&gt;'جدول مالیات حقوق'!$B$8,'مالیات عیدی سال 1403 '!S245-'جدول مالیات حقوق'!$B$8,0)</f>
        <v>0</v>
      </c>
      <c r="C250" s="114">
        <f t="shared" si="3"/>
        <v>0</v>
      </c>
      <c r="D250" s="116">
        <v>1194000000</v>
      </c>
      <c r="E250" s="116">
        <v>1194000000</v>
      </c>
      <c r="F250" s="115">
        <v>0.3</v>
      </c>
    </row>
    <row r="251" spans="1:6" x14ac:dyDescent="0.25">
      <c r="A251" s="113" t="s">
        <v>50</v>
      </c>
      <c r="B251" s="114">
        <f>IF('مالیات عیدی سال 1403 '!S246&gt;'جدول مالیات حقوق'!$B$8,'مالیات عیدی سال 1403 '!S246-'جدول مالیات حقوق'!$B$8,0)</f>
        <v>0</v>
      </c>
      <c r="C251" s="114">
        <f t="shared" si="3"/>
        <v>0</v>
      </c>
      <c r="D251" s="116">
        <v>1194000000</v>
      </c>
      <c r="E251" s="116">
        <v>1194000000</v>
      </c>
      <c r="F251" s="115">
        <v>0.3</v>
      </c>
    </row>
    <row r="252" spans="1:6" x14ac:dyDescent="0.25">
      <c r="A252" s="113" t="s">
        <v>50</v>
      </c>
      <c r="B252" s="114">
        <f>IF('مالیات عیدی سال 1403 '!S247&gt;'جدول مالیات حقوق'!$B$8,'مالیات عیدی سال 1403 '!S247-'جدول مالیات حقوق'!$B$8,0)</f>
        <v>0</v>
      </c>
      <c r="C252" s="114">
        <f t="shared" si="3"/>
        <v>0</v>
      </c>
      <c r="D252" s="116">
        <v>1194000000</v>
      </c>
      <c r="E252" s="116">
        <v>1194000000</v>
      </c>
      <c r="F252" s="115">
        <v>0.3</v>
      </c>
    </row>
    <row r="253" spans="1:6" x14ac:dyDescent="0.25">
      <c r="A253" s="113" t="s">
        <v>50</v>
      </c>
      <c r="B253" s="114">
        <f>IF('مالیات عیدی سال 1403 '!S248&gt;'جدول مالیات حقوق'!$B$8,'مالیات عیدی سال 1403 '!S248-'جدول مالیات حقوق'!$B$8,0)</f>
        <v>0</v>
      </c>
      <c r="C253" s="114">
        <f t="shared" si="3"/>
        <v>0</v>
      </c>
      <c r="D253" s="116">
        <v>1194000000</v>
      </c>
      <c r="E253" s="116">
        <v>1194000000</v>
      </c>
      <c r="F253" s="115">
        <v>0.3</v>
      </c>
    </row>
    <row r="254" spans="1:6" x14ac:dyDescent="0.25">
      <c r="A254" s="113" t="s">
        <v>50</v>
      </c>
      <c r="B254" s="114">
        <f>IF('مالیات عیدی سال 1403 '!S249&gt;'جدول مالیات حقوق'!$B$8,'مالیات عیدی سال 1403 '!S249-'جدول مالیات حقوق'!$B$8,0)</f>
        <v>0</v>
      </c>
      <c r="C254" s="114">
        <f t="shared" si="3"/>
        <v>0</v>
      </c>
      <c r="D254" s="116">
        <v>1194000000</v>
      </c>
      <c r="E254" s="116">
        <v>1194000000</v>
      </c>
      <c r="F254" s="115">
        <v>0.3</v>
      </c>
    </row>
    <row r="255" spans="1:6" x14ac:dyDescent="0.25">
      <c r="A255" s="113" t="s">
        <v>50</v>
      </c>
      <c r="B255" s="114">
        <f>IF('مالیات عیدی سال 1403 '!S250&gt;'جدول مالیات حقوق'!$B$8,'مالیات عیدی سال 1403 '!S250-'جدول مالیات حقوق'!$B$8,0)</f>
        <v>0</v>
      </c>
      <c r="C255" s="114">
        <f t="shared" si="3"/>
        <v>0</v>
      </c>
      <c r="D255" s="116">
        <v>1194000000</v>
      </c>
      <c r="E255" s="116">
        <v>1194000000</v>
      </c>
      <c r="F255" s="115">
        <v>0.3</v>
      </c>
    </row>
    <row r="256" spans="1:6" x14ac:dyDescent="0.25">
      <c r="A256" s="113" t="s">
        <v>50</v>
      </c>
      <c r="B256" s="114">
        <f>IF('مالیات عیدی سال 1403 '!S251&gt;'جدول مالیات حقوق'!$B$8,'مالیات عیدی سال 1403 '!S251-'جدول مالیات حقوق'!$B$8,0)</f>
        <v>0</v>
      </c>
      <c r="C256" s="114">
        <f t="shared" si="3"/>
        <v>0</v>
      </c>
      <c r="D256" s="116">
        <v>1194000000</v>
      </c>
      <c r="E256" s="116">
        <v>1194000000</v>
      </c>
      <c r="F256" s="115">
        <v>0.3</v>
      </c>
    </row>
    <row r="257" spans="1:6" x14ac:dyDescent="0.25">
      <c r="A257" s="113" t="s">
        <v>50</v>
      </c>
      <c r="B257" s="114">
        <f>IF('مالیات عیدی سال 1403 '!S252&gt;'جدول مالیات حقوق'!$B$8,'مالیات عیدی سال 1403 '!S252-'جدول مالیات حقوق'!$B$8,0)</f>
        <v>0</v>
      </c>
      <c r="C257" s="114">
        <f t="shared" si="3"/>
        <v>0</v>
      </c>
      <c r="D257" s="116">
        <v>1194000000</v>
      </c>
      <c r="E257" s="116">
        <v>1194000000</v>
      </c>
      <c r="F257" s="115">
        <v>0.3</v>
      </c>
    </row>
    <row r="258" spans="1:6" x14ac:dyDescent="0.25">
      <c r="A258" s="113" t="s">
        <v>50</v>
      </c>
      <c r="B258" s="114">
        <f>IF('مالیات عیدی سال 1403 '!S253&gt;'جدول مالیات حقوق'!$B$8,'مالیات عیدی سال 1403 '!S253-'جدول مالیات حقوق'!$B$8,0)</f>
        <v>0</v>
      </c>
      <c r="C258" s="114">
        <f t="shared" si="3"/>
        <v>0</v>
      </c>
      <c r="D258" s="116">
        <v>1194000000</v>
      </c>
      <c r="E258" s="116">
        <v>1194000000</v>
      </c>
      <c r="F258" s="115">
        <v>0.3</v>
      </c>
    </row>
    <row r="259" spans="1:6" x14ac:dyDescent="0.25">
      <c r="A259" s="113" t="s">
        <v>50</v>
      </c>
      <c r="B259" s="114">
        <f>IF('مالیات عیدی سال 1403 '!S254&gt;'جدول مالیات حقوق'!$B$8,'مالیات عیدی سال 1403 '!S254-'جدول مالیات حقوق'!$B$8,0)</f>
        <v>0</v>
      </c>
      <c r="C259" s="114">
        <f t="shared" si="3"/>
        <v>0</v>
      </c>
      <c r="D259" s="116">
        <v>1194000000</v>
      </c>
      <c r="E259" s="116">
        <v>1194000000</v>
      </c>
      <c r="F259" s="115">
        <v>0.3</v>
      </c>
    </row>
    <row r="260" spans="1:6" x14ac:dyDescent="0.25">
      <c r="A260" s="113" t="s">
        <v>50</v>
      </c>
      <c r="B260" s="114">
        <f>IF('مالیات عیدی سال 1403 '!S255&gt;'جدول مالیات حقوق'!$B$8,'مالیات عیدی سال 1403 '!S255-'جدول مالیات حقوق'!$B$8,0)</f>
        <v>0</v>
      </c>
      <c r="C260" s="114">
        <f t="shared" si="3"/>
        <v>0</v>
      </c>
      <c r="D260" s="116">
        <v>1194000000</v>
      </c>
      <c r="E260" s="116">
        <v>1194000000</v>
      </c>
      <c r="F260" s="115">
        <v>0.3</v>
      </c>
    </row>
    <row r="261" spans="1:6" x14ac:dyDescent="0.25">
      <c r="A261" s="113" t="s">
        <v>50</v>
      </c>
      <c r="B261" s="114">
        <f>IF('مالیات عیدی سال 1403 '!S256&gt;'جدول مالیات حقوق'!$B$8,'مالیات عیدی سال 1403 '!S256-'جدول مالیات حقوق'!$B$8,0)</f>
        <v>0</v>
      </c>
      <c r="C261" s="114">
        <f t="shared" si="3"/>
        <v>0</v>
      </c>
      <c r="D261" s="116">
        <v>1194000000</v>
      </c>
      <c r="E261" s="116">
        <v>1194000000</v>
      </c>
      <c r="F261" s="115">
        <v>0.3</v>
      </c>
    </row>
    <row r="262" spans="1:6" x14ac:dyDescent="0.25">
      <c r="A262" s="113" t="s">
        <v>50</v>
      </c>
      <c r="B262" s="114">
        <f>IF('مالیات عیدی سال 1403 '!S257&gt;'جدول مالیات حقوق'!$B$8,'مالیات عیدی سال 1403 '!S257-'جدول مالیات حقوق'!$B$8,0)</f>
        <v>0</v>
      </c>
      <c r="C262" s="114">
        <f t="shared" si="3"/>
        <v>0</v>
      </c>
      <c r="D262" s="116">
        <v>1194000000</v>
      </c>
      <c r="E262" s="116">
        <v>1194000000</v>
      </c>
      <c r="F262" s="115">
        <v>0.3</v>
      </c>
    </row>
    <row r="263" spans="1:6" x14ac:dyDescent="0.25">
      <c r="A263" s="113" t="s">
        <v>50</v>
      </c>
      <c r="B263" s="114">
        <f>IF('مالیات عیدی سال 1403 '!S258&gt;'جدول مالیات حقوق'!$B$8,'مالیات عیدی سال 1403 '!S258-'جدول مالیات حقوق'!$B$8,0)</f>
        <v>0</v>
      </c>
      <c r="C263" s="114">
        <f t="shared" si="3"/>
        <v>0</v>
      </c>
      <c r="D263" s="116">
        <v>1194000000</v>
      </c>
      <c r="E263" s="116">
        <v>1194000000</v>
      </c>
      <c r="F263" s="115">
        <v>0.3</v>
      </c>
    </row>
    <row r="264" spans="1:6" x14ac:dyDescent="0.25">
      <c r="A264" s="113" t="s">
        <v>50</v>
      </c>
      <c r="B264" s="114">
        <f>IF('مالیات عیدی سال 1403 '!S259&gt;'جدول مالیات حقوق'!$B$8,'مالیات عیدی سال 1403 '!S259-'جدول مالیات حقوق'!$B$8,0)</f>
        <v>0</v>
      </c>
      <c r="C264" s="114">
        <f t="shared" si="3"/>
        <v>0</v>
      </c>
      <c r="D264" s="116">
        <v>1194000000</v>
      </c>
      <c r="E264" s="116">
        <v>1194000000</v>
      </c>
      <c r="F264" s="115">
        <v>0.3</v>
      </c>
    </row>
    <row r="265" spans="1:6" x14ac:dyDescent="0.25">
      <c r="A265" s="113" t="s">
        <v>50</v>
      </c>
      <c r="B265" s="114">
        <f>IF('مالیات عیدی سال 1403 '!S260&gt;'جدول مالیات حقوق'!$B$8,'مالیات عیدی سال 1403 '!S260-'جدول مالیات حقوق'!$B$8,0)</f>
        <v>0</v>
      </c>
      <c r="C265" s="114">
        <f t="shared" si="3"/>
        <v>0</v>
      </c>
      <c r="D265" s="116">
        <v>1194000000</v>
      </c>
      <c r="E265" s="116">
        <v>1194000000</v>
      </c>
      <c r="F265" s="115">
        <v>0.3</v>
      </c>
    </row>
    <row r="266" spans="1:6" x14ac:dyDescent="0.25">
      <c r="A266" s="113" t="s">
        <v>50</v>
      </c>
      <c r="B266" s="114">
        <f>IF('مالیات عیدی سال 1403 '!S261&gt;'جدول مالیات حقوق'!$B$8,'مالیات عیدی سال 1403 '!S261-'جدول مالیات حقوق'!$B$8,0)</f>
        <v>0</v>
      </c>
      <c r="C266" s="114">
        <f t="shared" ref="C266:C329" si="4">ROUND((B266*F266),0)</f>
        <v>0</v>
      </c>
      <c r="D266" s="116">
        <v>1194000000</v>
      </c>
      <c r="E266" s="116">
        <v>1194000000</v>
      </c>
      <c r="F266" s="115">
        <v>0.3</v>
      </c>
    </row>
    <row r="267" spans="1:6" x14ac:dyDescent="0.25">
      <c r="A267" s="113" t="s">
        <v>50</v>
      </c>
      <c r="B267" s="114">
        <f>IF('مالیات عیدی سال 1403 '!S262&gt;'جدول مالیات حقوق'!$B$8,'مالیات عیدی سال 1403 '!S262-'جدول مالیات حقوق'!$B$8,0)</f>
        <v>0</v>
      </c>
      <c r="C267" s="114">
        <f t="shared" si="4"/>
        <v>0</v>
      </c>
      <c r="D267" s="116">
        <v>1194000000</v>
      </c>
      <c r="E267" s="116">
        <v>1194000000</v>
      </c>
      <c r="F267" s="115">
        <v>0.3</v>
      </c>
    </row>
    <row r="268" spans="1:6" x14ac:dyDescent="0.25">
      <c r="A268" s="113" t="s">
        <v>50</v>
      </c>
      <c r="B268" s="114">
        <f>IF('مالیات عیدی سال 1403 '!S263&gt;'جدول مالیات حقوق'!$B$8,'مالیات عیدی سال 1403 '!S263-'جدول مالیات حقوق'!$B$8,0)</f>
        <v>0</v>
      </c>
      <c r="C268" s="114">
        <f t="shared" si="4"/>
        <v>0</v>
      </c>
      <c r="D268" s="116">
        <v>1194000000</v>
      </c>
      <c r="E268" s="116">
        <v>1194000000</v>
      </c>
      <c r="F268" s="115">
        <v>0.3</v>
      </c>
    </row>
    <row r="269" spans="1:6" x14ac:dyDescent="0.25">
      <c r="A269" s="113" t="s">
        <v>50</v>
      </c>
      <c r="B269" s="114">
        <f>IF('مالیات عیدی سال 1403 '!S264&gt;'جدول مالیات حقوق'!$B$8,'مالیات عیدی سال 1403 '!S264-'جدول مالیات حقوق'!$B$8,0)</f>
        <v>0</v>
      </c>
      <c r="C269" s="114">
        <f t="shared" si="4"/>
        <v>0</v>
      </c>
      <c r="D269" s="116">
        <v>1194000000</v>
      </c>
      <c r="E269" s="116">
        <v>1194000000</v>
      </c>
      <c r="F269" s="115">
        <v>0.3</v>
      </c>
    </row>
    <row r="270" spans="1:6" x14ac:dyDescent="0.25">
      <c r="A270" s="113" t="s">
        <v>50</v>
      </c>
      <c r="B270" s="114">
        <f>IF('مالیات عیدی سال 1403 '!S265&gt;'جدول مالیات حقوق'!$B$8,'مالیات عیدی سال 1403 '!S265-'جدول مالیات حقوق'!$B$8,0)</f>
        <v>0</v>
      </c>
      <c r="C270" s="114">
        <f t="shared" si="4"/>
        <v>0</v>
      </c>
      <c r="D270" s="116">
        <v>1194000000</v>
      </c>
      <c r="E270" s="116">
        <v>1194000000</v>
      </c>
      <c r="F270" s="115">
        <v>0.3</v>
      </c>
    </row>
    <row r="271" spans="1:6" x14ac:dyDescent="0.25">
      <c r="A271" s="113" t="s">
        <v>50</v>
      </c>
      <c r="B271" s="114">
        <f>IF('مالیات عیدی سال 1403 '!S266&gt;'جدول مالیات حقوق'!$B$8,'مالیات عیدی سال 1403 '!S266-'جدول مالیات حقوق'!$B$8,0)</f>
        <v>0</v>
      </c>
      <c r="C271" s="114">
        <f t="shared" si="4"/>
        <v>0</v>
      </c>
      <c r="D271" s="116">
        <v>1194000000</v>
      </c>
      <c r="E271" s="116">
        <v>1194000000</v>
      </c>
      <c r="F271" s="115">
        <v>0.3</v>
      </c>
    </row>
    <row r="272" spans="1:6" x14ac:dyDescent="0.25">
      <c r="A272" s="113" t="s">
        <v>50</v>
      </c>
      <c r="B272" s="114">
        <f>IF('مالیات عیدی سال 1403 '!S267&gt;'جدول مالیات حقوق'!$B$8,'مالیات عیدی سال 1403 '!S267-'جدول مالیات حقوق'!$B$8,0)</f>
        <v>0</v>
      </c>
      <c r="C272" s="114">
        <f t="shared" si="4"/>
        <v>0</v>
      </c>
      <c r="D272" s="116">
        <v>1194000000</v>
      </c>
      <c r="E272" s="116">
        <v>1194000000</v>
      </c>
      <c r="F272" s="115">
        <v>0.3</v>
      </c>
    </row>
    <row r="273" spans="1:6" x14ac:dyDescent="0.25">
      <c r="A273" s="113" t="s">
        <v>50</v>
      </c>
      <c r="B273" s="114">
        <f>IF('مالیات عیدی سال 1403 '!S268&gt;'جدول مالیات حقوق'!$B$8,'مالیات عیدی سال 1403 '!S268-'جدول مالیات حقوق'!$B$8,0)</f>
        <v>0</v>
      </c>
      <c r="C273" s="114">
        <f t="shared" si="4"/>
        <v>0</v>
      </c>
      <c r="D273" s="116">
        <v>1194000000</v>
      </c>
      <c r="E273" s="116">
        <v>1194000000</v>
      </c>
      <c r="F273" s="115">
        <v>0.3</v>
      </c>
    </row>
    <row r="274" spans="1:6" x14ac:dyDescent="0.25">
      <c r="A274" s="113" t="s">
        <v>50</v>
      </c>
      <c r="B274" s="114">
        <f>IF('مالیات عیدی سال 1403 '!S269&gt;'جدول مالیات حقوق'!$B$8,'مالیات عیدی سال 1403 '!S269-'جدول مالیات حقوق'!$B$8,0)</f>
        <v>0</v>
      </c>
      <c r="C274" s="114">
        <f t="shared" si="4"/>
        <v>0</v>
      </c>
      <c r="D274" s="116">
        <v>1194000000</v>
      </c>
      <c r="E274" s="116">
        <v>1194000000</v>
      </c>
      <c r="F274" s="115">
        <v>0.3</v>
      </c>
    </row>
    <row r="275" spans="1:6" x14ac:dyDescent="0.25">
      <c r="A275" s="113" t="s">
        <v>50</v>
      </c>
      <c r="B275" s="114">
        <f>IF('مالیات عیدی سال 1403 '!S270&gt;'جدول مالیات حقوق'!$B$8,'مالیات عیدی سال 1403 '!S270-'جدول مالیات حقوق'!$B$8,0)</f>
        <v>0</v>
      </c>
      <c r="C275" s="114">
        <f t="shared" si="4"/>
        <v>0</v>
      </c>
      <c r="D275" s="116">
        <v>1194000000</v>
      </c>
      <c r="E275" s="116">
        <v>1194000000</v>
      </c>
      <c r="F275" s="115">
        <v>0.3</v>
      </c>
    </row>
    <row r="276" spans="1:6" x14ac:dyDescent="0.25">
      <c r="A276" s="113" t="s">
        <v>50</v>
      </c>
      <c r="B276" s="114">
        <f>IF('مالیات عیدی سال 1403 '!S271&gt;'جدول مالیات حقوق'!$B$8,'مالیات عیدی سال 1403 '!S271-'جدول مالیات حقوق'!$B$8,0)</f>
        <v>0</v>
      </c>
      <c r="C276" s="114">
        <f t="shared" si="4"/>
        <v>0</v>
      </c>
      <c r="D276" s="116">
        <v>1194000000</v>
      </c>
      <c r="E276" s="116">
        <v>1194000000</v>
      </c>
      <c r="F276" s="115">
        <v>0.3</v>
      </c>
    </row>
    <row r="277" spans="1:6" x14ac:dyDescent="0.25">
      <c r="A277" s="113" t="s">
        <v>50</v>
      </c>
      <c r="B277" s="114">
        <f>IF('مالیات عیدی سال 1403 '!S272&gt;'جدول مالیات حقوق'!$B$8,'مالیات عیدی سال 1403 '!S272-'جدول مالیات حقوق'!$B$8,0)</f>
        <v>0</v>
      </c>
      <c r="C277" s="114">
        <f t="shared" si="4"/>
        <v>0</v>
      </c>
      <c r="D277" s="116">
        <v>1194000000</v>
      </c>
      <c r="E277" s="116">
        <v>1194000000</v>
      </c>
      <c r="F277" s="115">
        <v>0.3</v>
      </c>
    </row>
    <row r="278" spans="1:6" x14ac:dyDescent="0.25">
      <c r="A278" s="113" t="s">
        <v>50</v>
      </c>
      <c r="B278" s="114">
        <f>IF('مالیات عیدی سال 1403 '!S273&gt;'جدول مالیات حقوق'!$B$8,'مالیات عیدی سال 1403 '!S273-'جدول مالیات حقوق'!$B$8,0)</f>
        <v>0</v>
      </c>
      <c r="C278" s="114">
        <f t="shared" si="4"/>
        <v>0</v>
      </c>
      <c r="D278" s="116">
        <v>1194000000</v>
      </c>
      <c r="E278" s="116">
        <v>1194000000</v>
      </c>
      <c r="F278" s="115">
        <v>0.3</v>
      </c>
    </row>
    <row r="279" spans="1:6" x14ac:dyDescent="0.25">
      <c r="A279" s="113" t="s">
        <v>50</v>
      </c>
      <c r="B279" s="114">
        <f>IF('مالیات عیدی سال 1403 '!S274&gt;'جدول مالیات حقوق'!$B$8,'مالیات عیدی سال 1403 '!S274-'جدول مالیات حقوق'!$B$8,0)</f>
        <v>0</v>
      </c>
      <c r="C279" s="114">
        <f t="shared" si="4"/>
        <v>0</v>
      </c>
      <c r="D279" s="116">
        <v>1194000000</v>
      </c>
      <c r="E279" s="116">
        <v>1194000000</v>
      </c>
      <c r="F279" s="115">
        <v>0.3</v>
      </c>
    </row>
    <row r="280" spans="1:6" x14ac:dyDescent="0.25">
      <c r="A280" s="113" t="s">
        <v>50</v>
      </c>
      <c r="B280" s="114">
        <f>IF('مالیات عیدی سال 1403 '!S275&gt;'جدول مالیات حقوق'!$B$8,'مالیات عیدی سال 1403 '!S275-'جدول مالیات حقوق'!$B$8,0)</f>
        <v>0</v>
      </c>
      <c r="C280" s="114">
        <f t="shared" si="4"/>
        <v>0</v>
      </c>
      <c r="D280" s="116">
        <v>1194000000</v>
      </c>
      <c r="E280" s="116">
        <v>1194000000</v>
      </c>
      <c r="F280" s="115">
        <v>0.3</v>
      </c>
    </row>
    <row r="281" spans="1:6" x14ac:dyDescent="0.25">
      <c r="A281" s="113" t="s">
        <v>50</v>
      </c>
      <c r="B281" s="114">
        <f>IF('مالیات عیدی سال 1403 '!S276&gt;'جدول مالیات حقوق'!$B$8,'مالیات عیدی سال 1403 '!S276-'جدول مالیات حقوق'!$B$8,0)</f>
        <v>0</v>
      </c>
      <c r="C281" s="114">
        <f t="shared" si="4"/>
        <v>0</v>
      </c>
      <c r="D281" s="116">
        <v>1194000000</v>
      </c>
      <c r="E281" s="116">
        <v>1194000000</v>
      </c>
      <c r="F281" s="115">
        <v>0.3</v>
      </c>
    </row>
    <row r="282" spans="1:6" x14ac:dyDescent="0.25">
      <c r="A282" s="113" t="s">
        <v>50</v>
      </c>
      <c r="B282" s="114">
        <f>IF('مالیات عیدی سال 1403 '!S277&gt;'جدول مالیات حقوق'!$B$8,'مالیات عیدی سال 1403 '!S277-'جدول مالیات حقوق'!$B$8,0)</f>
        <v>0</v>
      </c>
      <c r="C282" s="114">
        <f t="shared" si="4"/>
        <v>0</v>
      </c>
      <c r="D282" s="116">
        <v>1194000000</v>
      </c>
      <c r="E282" s="116">
        <v>1194000000</v>
      </c>
      <c r="F282" s="115">
        <v>0.3</v>
      </c>
    </row>
    <row r="283" spans="1:6" x14ac:dyDescent="0.25">
      <c r="A283" s="113" t="s">
        <v>50</v>
      </c>
      <c r="B283" s="114">
        <f>IF('مالیات عیدی سال 1403 '!S278&gt;'جدول مالیات حقوق'!$B$8,'مالیات عیدی سال 1403 '!S278-'جدول مالیات حقوق'!$B$8,0)</f>
        <v>0</v>
      </c>
      <c r="C283" s="114">
        <f t="shared" si="4"/>
        <v>0</v>
      </c>
      <c r="D283" s="116">
        <v>1194000000</v>
      </c>
      <c r="E283" s="116">
        <v>1194000000</v>
      </c>
      <c r="F283" s="115">
        <v>0.3</v>
      </c>
    </row>
    <row r="284" spans="1:6" x14ac:dyDescent="0.25">
      <c r="A284" s="113" t="s">
        <v>50</v>
      </c>
      <c r="B284" s="114">
        <f>IF('مالیات عیدی سال 1403 '!S279&gt;'جدول مالیات حقوق'!$B$8,'مالیات عیدی سال 1403 '!S279-'جدول مالیات حقوق'!$B$8,0)</f>
        <v>0</v>
      </c>
      <c r="C284" s="114">
        <f t="shared" si="4"/>
        <v>0</v>
      </c>
      <c r="D284" s="116">
        <v>1194000000</v>
      </c>
      <c r="E284" s="116">
        <v>1194000000</v>
      </c>
      <c r="F284" s="115">
        <v>0.3</v>
      </c>
    </row>
    <row r="285" spans="1:6" x14ac:dyDescent="0.25">
      <c r="A285" s="113" t="s">
        <v>50</v>
      </c>
      <c r="B285" s="114">
        <f>IF('مالیات عیدی سال 1403 '!S280&gt;'جدول مالیات حقوق'!$B$8,'مالیات عیدی سال 1403 '!S280-'جدول مالیات حقوق'!$B$8,0)</f>
        <v>0</v>
      </c>
      <c r="C285" s="114">
        <f t="shared" si="4"/>
        <v>0</v>
      </c>
      <c r="D285" s="116">
        <v>1194000000</v>
      </c>
      <c r="E285" s="116">
        <v>1194000000</v>
      </c>
      <c r="F285" s="115">
        <v>0.3</v>
      </c>
    </row>
    <row r="286" spans="1:6" x14ac:dyDescent="0.25">
      <c r="A286" s="113" t="s">
        <v>50</v>
      </c>
      <c r="B286" s="114">
        <f>IF('مالیات عیدی سال 1403 '!S281&gt;'جدول مالیات حقوق'!$B$8,'مالیات عیدی سال 1403 '!S281-'جدول مالیات حقوق'!$B$8,0)</f>
        <v>0</v>
      </c>
      <c r="C286" s="114">
        <f t="shared" si="4"/>
        <v>0</v>
      </c>
      <c r="D286" s="116">
        <v>1194000000</v>
      </c>
      <c r="E286" s="116">
        <v>1194000000</v>
      </c>
      <c r="F286" s="115">
        <v>0.3</v>
      </c>
    </row>
    <row r="287" spans="1:6" x14ac:dyDescent="0.25">
      <c r="A287" s="113" t="s">
        <v>50</v>
      </c>
      <c r="B287" s="114">
        <f>IF('مالیات عیدی سال 1403 '!S282&gt;'جدول مالیات حقوق'!$B$8,'مالیات عیدی سال 1403 '!S282-'جدول مالیات حقوق'!$B$8,0)</f>
        <v>0</v>
      </c>
      <c r="C287" s="114">
        <f t="shared" si="4"/>
        <v>0</v>
      </c>
      <c r="D287" s="116">
        <v>1194000000</v>
      </c>
      <c r="E287" s="116">
        <v>1194000000</v>
      </c>
      <c r="F287" s="115">
        <v>0.3</v>
      </c>
    </row>
    <row r="288" spans="1:6" x14ac:dyDescent="0.25">
      <c r="A288" s="113" t="s">
        <v>50</v>
      </c>
      <c r="B288" s="114">
        <f>IF('مالیات عیدی سال 1403 '!S283&gt;'جدول مالیات حقوق'!$B$8,'مالیات عیدی سال 1403 '!S283-'جدول مالیات حقوق'!$B$8,0)</f>
        <v>0</v>
      </c>
      <c r="C288" s="114">
        <f t="shared" si="4"/>
        <v>0</v>
      </c>
      <c r="D288" s="116">
        <v>1194000000</v>
      </c>
      <c r="E288" s="116">
        <v>1194000000</v>
      </c>
      <c r="F288" s="115">
        <v>0.3</v>
      </c>
    </row>
    <row r="289" spans="1:6" x14ac:dyDescent="0.25">
      <c r="A289" s="113" t="s">
        <v>50</v>
      </c>
      <c r="B289" s="114">
        <f>IF('مالیات عیدی سال 1403 '!S284&gt;'جدول مالیات حقوق'!$B$8,'مالیات عیدی سال 1403 '!S284-'جدول مالیات حقوق'!$B$8,0)</f>
        <v>0</v>
      </c>
      <c r="C289" s="114">
        <f t="shared" si="4"/>
        <v>0</v>
      </c>
      <c r="D289" s="116">
        <v>1194000000</v>
      </c>
      <c r="E289" s="116">
        <v>1194000000</v>
      </c>
      <c r="F289" s="115">
        <v>0.3</v>
      </c>
    </row>
    <row r="290" spans="1:6" x14ac:dyDescent="0.25">
      <c r="A290" s="113" t="s">
        <v>50</v>
      </c>
      <c r="B290" s="114">
        <f>IF('مالیات عیدی سال 1403 '!S285&gt;'جدول مالیات حقوق'!$B$8,'مالیات عیدی سال 1403 '!S285-'جدول مالیات حقوق'!$B$8,0)</f>
        <v>0</v>
      </c>
      <c r="C290" s="114">
        <f t="shared" si="4"/>
        <v>0</v>
      </c>
      <c r="D290" s="116">
        <v>1194000000</v>
      </c>
      <c r="E290" s="116">
        <v>1194000000</v>
      </c>
      <c r="F290" s="115">
        <v>0.3</v>
      </c>
    </row>
    <row r="291" spans="1:6" x14ac:dyDescent="0.25">
      <c r="A291" s="113" t="s">
        <v>50</v>
      </c>
      <c r="B291" s="114">
        <f>IF('مالیات عیدی سال 1403 '!S286&gt;'جدول مالیات حقوق'!$B$8,'مالیات عیدی سال 1403 '!S286-'جدول مالیات حقوق'!$B$8,0)</f>
        <v>0</v>
      </c>
      <c r="C291" s="114">
        <f t="shared" si="4"/>
        <v>0</v>
      </c>
      <c r="D291" s="116">
        <v>1194000000</v>
      </c>
      <c r="E291" s="116">
        <v>1194000000</v>
      </c>
      <c r="F291" s="115">
        <v>0.3</v>
      </c>
    </row>
    <row r="292" spans="1:6" x14ac:dyDescent="0.25">
      <c r="A292" s="113" t="s">
        <v>50</v>
      </c>
      <c r="B292" s="114">
        <f>IF('مالیات عیدی سال 1403 '!S287&gt;'جدول مالیات حقوق'!$B$8,'مالیات عیدی سال 1403 '!S287-'جدول مالیات حقوق'!$B$8,0)</f>
        <v>0</v>
      </c>
      <c r="C292" s="114">
        <f t="shared" si="4"/>
        <v>0</v>
      </c>
      <c r="D292" s="116">
        <v>1194000000</v>
      </c>
      <c r="E292" s="116">
        <v>1194000000</v>
      </c>
      <c r="F292" s="115">
        <v>0.3</v>
      </c>
    </row>
    <row r="293" spans="1:6" x14ac:dyDescent="0.25">
      <c r="A293" s="113" t="s">
        <v>50</v>
      </c>
      <c r="B293" s="114">
        <f>IF('مالیات عیدی سال 1403 '!S288&gt;'جدول مالیات حقوق'!$B$8,'مالیات عیدی سال 1403 '!S288-'جدول مالیات حقوق'!$B$8,0)</f>
        <v>0</v>
      </c>
      <c r="C293" s="114">
        <f t="shared" si="4"/>
        <v>0</v>
      </c>
      <c r="D293" s="116">
        <v>1194000000</v>
      </c>
      <c r="E293" s="116">
        <v>1194000000</v>
      </c>
      <c r="F293" s="115">
        <v>0.3</v>
      </c>
    </row>
    <row r="294" spans="1:6" x14ac:dyDescent="0.25">
      <c r="A294" s="113" t="s">
        <v>50</v>
      </c>
      <c r="B294" s="114">
        <f>IF('مالیات عیدی سال 1403 '!S289&gt;'جدول مالیات حقوق'!$B$8,'مالیات عیدی سال 1403 '!S289-'جدول مالیات حقوق'!$B$8,0)</f>
        <v>0</v>
      </c>
      <c r="C294" s="114">
        <f t="shared" si="4"/>
        <v>0</v>
      </c>
      <c r="D294" s="116">
        <v>1194000000</v>
      </c>
      <c r="E294" s="116">
        <v>1194000000</v>
      </c>
      <c r="F294" s="115">
        <v>0.3</v>
      </c>
    </row>
    <row r="295" spans="1:6" x14ac:dyDescent="0.25">
      <c r="A295" s="113" t="s">
        <v>50</v>
      </c>
      <c r="B295" s="114">
        <f>IF('مالیات عیدی سال 1403 '!S290&gt;'جدول مالیات حقوق'!$B$8,'مالیات عیدی سال 1403 '!S290-'جدول مالیات حقوق'!$B$8,0)</f>
        <v>0</v>
      </c>
      <c r="C295" s="114">
        <f t="shared" si="4"/>
        <v>0</v>
      </c>
      <c r="D295" s="116">
        <v>1194000000</v>
      </c>
      <c r="E295" s="116">
        <v>1194000000</v>
      </c>
      <c r="F295" s="115">
        <v>0.3</v>
      </c>
    </row>
    <row r="296" spans="1:6" x14ac:dyDescent="0.25">
      <c r="A296" s="113" t="s">
        <v>50</v>
      </c>
      <c r="B296" s="114">
        <f>IF('مالیات عیدی سال 1403 '!S291&gt;'جدول مالیات حقوق'!$B$8,'مالیات عیدی سال 1403 '!S291-'جدول مالیات حقوق'!$B$8,0)</f>
        <v>0</v>
      </c>
      <c r="C296" s="114">
        <f t="shared" si="4"/>
        <v>0</v>
      </c>
      <c r="D296" s="116">
        <v>1194000000</v>
      </c>
      <c r="E296" s="116">
        <v>1194000000</v>
      </c>
      <c r="F296" s="115">
        <v>0.3</v>
      </c>
    </row>
    <row r="297" spans="1:6" x14ac:dyDescent="0.25">
      <c r="A297" s="113" t="s">
        <v>50</v>
      </c>
      <c r="B297" s="114">
        <f>IF('مالیات عیدی سال 1403 '!S292&gt;'جدول مالیات حقوق'!$B$8,'مالیات عیدی سال 1403 '!S292-'جدول مالیات حقوق'!$B$8,0)</f>
        <v>0</v>
      </c>
      <c r="C297" s="114">
        <f t="shared" si="4"/>
        <v>0</v>
      </c>
      <c r="D297" s="116">
        <v>1194000000</v>
      </c>
      <c r="E297" s="116">
        <v>1194000000</v>
      </c>
      <c r="F297" s="115">
        <v>0.3</v>
      </c>
    </row>
    <row r="298" spans="1:6" x14ac:dyDescent="0.25">
      <c r="A298" s="113" t="s">
        <v>50</v>
      </c>
      <c r="B298" s="114">
        <f>IF('مالیات عیدی سال 1403 '!S293&gt;'جدول مالیات حقوق'!$B$8,'مالیات عیدی سال 1403 '!S293-'جدول مالیات حقوق'!$B$8,0)</f>
        <v>0</v>
      </c>
      <c r="C298" s="114">
        <f t="shared" si="4"/>
        <v>0</v>
      </c>
      <c r="D298" s="116">
        <v>1194000000</v>
      </c>
      <c r="E298" s="116">
        <v>1194000000</v>
      </c>
      <c r="F298" s="115">
        <v>0.3</v>
      </c>
    </row>
    <row r="299" spans="1:6" x14ac:dyDescent="0.25">
      <c r="A299" s="113" t="s">
        <v>50</v>
      </c>
      <c r="B299" s="114">
        <f>IF('مالیات عیدی سال 1403 '!S294&gt;'جدول مالیات حقوق'!$B$8,'مالیات عیدی سال 1403 '!S294-'جدول مالیات حقوق'!$B$8,0)</f>
        <v>0</v>
      </c>
      <c r="C299" s="114">
        <f t="shared" si="4"/>
        <v>0</v>
      </c>
      <c r="D299" s="116">
        <v>1194000000</v>
      </c>
      <c r="E299" s="116">
        <v>1194000000</v>
      </c>
      <c r="F299" s="115">
        <v>0.3</v>
      </c>
    </row>
    <row r="300" spans="1:6" x14ac:dyDescent="0.25">
      <c r="A300" s="113" t="s">
        <v>50</v>
      </c>
      <c r="B300" s="114">
        <f>IF('مالیات عیدی سال 1403 '!S295&gt;'جدول مالیات حقوق'!$B$8,'مالیات عیدی سال 1403 '!S295-'جدول مالیات حقوق'!$B$8,0)</f>
        <v>0</v>
      </c>
      <c r="C300" s="114">
        <f t="shared" si="4"/>
        <v>0</v>
      </c>
      <c r="D300" s="116">
        <v>1194000000</v>
      </c>
      <c r="E300" s="116">
        <v>1194000000</v>
      </c>
      <c r="F300" s="115">
        <v>0.3</v>
      </c>
    </row>
    <row r="301" spans="1:6" x14ac:dyDescent="0.25">
      <c r="A301" s="113" t="s">
        <v>50</v>
      </c>
      <c r="B301" s="114">
        <f>IF('مالیات عیدی سال 1403 '!S296&gt;'جدول مالیات حقوق'!$B$8,'مالیات عیدی سال 1403 '!S296-'جدول مالیات حقوق'!$B$8,0)</f>
        <v>0</v>
      </c>
      <c r="C301" s="114">
        <f t="shared" si="4"/>
        <v>0</v>
      </c>
      <c r="D301" s="116">
        <v>1194000000</v>
      </c>
      <c r="E301" s="116">
        <v>1194000000</v>
      </c>
      <c r="F301" s="115">
        <v>0.3</v>
      </c>
    </row>
    <row r="302" spans="1:6" x14ac:dyDescent="0.25">
      <c r="A302" s="113" t="s">
        <v>50</v>
      </c>
      <c r="B302" s="114">
        <f>IF('مالیات عیدی سال 1403 '!S297&gt;'جدول مالیات حقوق'!$B$8,'مالیات عیدی سال 1403 '!S297-'جدول مالیات حقوق'!$B$8,0)</f>
        <v>0</v>
      </c>
      <c r="C302" s="114">
        <f t="shared" si="4"/>
        <v>0</v>
      </c>
      <c r="D302" s="116">
        <v>1194000000</v>
      </c>
      <c r="E302" s="116">
        <v>1194000000</v>
      </c>
      <c r="F302" s="115">
        <v>0.3</v>
      </c>
    </row>
    <row r="303" spans="1:6" x14ac:dyDescent="0.25">
      <c r="A303" s="113" t="s">
        <v>50</v>
      </c>
      <c r="B303" s="114">
        <f>IF('مالیات عیدی سال 1403 '!S298&gt;'جدول مالیات حقوق'!$B$8,'مالیات عیدی سال 1403 '!S298-'جدول مالیات حقوق'!$B$8,0)</f>
        <v>0</v>
      </c>
      <c r="C303" s="114">
        <f t="shared" si="4"/>
        <v>0</v>
      </c>
      <c r="D303" s="116">
        <v>1194000000</v>
      </c>
      <c r="E303" s="116">
        <v>1194000000</v>
      </c>
      <c r="F303" s="115">
        <v>0.3</v>
      </c>
    </row>
    <row r="304" spans="1:6" x14ac:dyDescent="0.25">
      <c r="A304" s="113" t="s">
        <v>50</v>
      </c>
      <c r="B304" s="114">
        <f>IF('مالیات عیدی سال 1403 '!S299&gt;'جدول مالیات حقوق'!$B$8,'مالیات عیدی سال 1403 '!S299-'جدول مالیات حقوق'!$B$8,0)</f>
        <v>0</v>
      </c>
      <c r="C304" s="114">
        <f t="shared" si="4"/>
        <v>0</v>
      </c>
      <c r="D304" s="116">
        <v>1194000000</v>
      </c>
      <c r="E304" s="116">
        <v>1194000000</v>
      </c>
      <c r="F304" s="115">
        <v>0.3</v>
      </c>
    </row>
    <row r="305" spans="1:6" x14ac:dyDescent="0.25">
      <c r="A305" s="113" t="s">
        <v>50</v>
      </c>
      <c r="B305" s="114">
        <f>IF('مالیات عیدی سال 1403 '!S300&gt;'جدول مالیات حقوق'!$B$8,'مالیات عیدی سال 1403 '!S300-'جدول مالیات حقوق'!$B$8,0)</f>
        <v>0</v>
      </c>
      <c r="C305" s="114">
        <f t="shared" si="4"/>
        <v>0</v>
      </c>
      <c r="D305" s="116">
        <v>1194000000</v>
      </c>
      <c r="E305" s="116">
        <v>1194000000</v>
      </c>
      <c r="F305" s="115">
        <v>0.3</v>
      </c>
    </row>
    <row r="306" spans="1:6" x14ac:dyDescent="0.25">
      <c r="A306" s="113" t="s">
        <v>50</v>
      </c>
      <c r="B306" s="114">
        <f>IF('مالیات عیدی سال 1403 '!S301&gt;'جدول مالیات حقوق'!$B$8,'مالیات عیدی سال 1403 '!S301-'جدول مالیات حقوق'!$B$8,0)</f>
        <v>0</v>
      </c>
      <c r="C306" s="114">
        <f t="shared" si="4"/>
        <v>0</v>
      </c>
      <c r="D306" s="116">
        <v>1194000000</v>
      </c>
      <c r="E306" s="116">
        <v>1194000000</v>
      </c>
      <c r="F306" s="115">
        <v>0.3</v>
      </c>
    </row>
    <row r="307" spans="1:6" x14ac:dyDescent="0.25">
      <c r="A307" s="113" t="s">
        <v>50</v>
      </c>
      <c r="B307" s="114">
        <f>IF('مالیات عیدی سال 1403 '!S302&gt;'جدول مالیات حقوق'!$B$8,'مالیات عیدی سال 1403 '!S302-'جدول مالیات حقوق'!$B$8,0)</f>
        <v>0</v>
      </c>
      <c r="C307" s="114">
        <f t="shared" si="4"/>
        <v>0</v>
      </c>
      <c r="D307" s="116">
        <v>1194000000</v>
      </c>
      <c r="E307" s="116">
        <v>1194000000</v>
      </c>
      <c r="F307" s="115">
        <v>0.3</v>
      </c>
    </row>
    <row r="308" spans="1:6" x14ac:dyDescent="0.25">
      <c r="A308" s="113" t="s">
        <v>50</v>
      </c>
      <c r="B308" s="114">
        <f>IF('مالیات عیدی سال 1403 '!S303&gt;'جدول مالیات حقوق'!$B$8,'مالیات عیدی سال 1403 '!S303-'جدول مالیات حقوق'!$B$8,0)</f>
        <v>0</v>
      </c>
      <c r="C308" s="114">
        <f t="shared" si="4"/>
        <v>0</v>
      </c>
      <c r="D308" s="116">
        <v>1194000000</v>
      </c>
      <c r="E308" s="116">
        <v>1194000000</v>
      </c>
      <c r="F308" s="115">
        <v>0.3</v>
      </c>
    </row>
    <row r="309" spans="1:6" x14ac:dyDescent="0.25">
      <c r="A309" s="113" t="s">
        <v>50</v>
      </c>
      <c r="B309" s="114">
        <f>IF('مالیات عیدی سال 1403 '!S304&gt;'جدول مالیات حقوق'!$B$8,'مالیات عیدی سال 1403 '!S304-'جدول مالیات حقوق'!$B$8,0)</f>
        <v>0</v>
      </c>
      <c r="C309" s="114">
        <f t="shared" si="4"/>
        <v>0</v>
      </c>
      <c r="D309" s="116">
        <v>1194000000</v>
      </c>
      <c r="E309" s="116">
        <v>1194000000</v>
      </c>
      <c r="F309" s="115">
        <v>0.3</v>
      </c>
    </row>
    <row r="310" spans="1:6" x14ac:dyDescent="0.25">
      <c r="A310" s="113" t="s">
        <v>50</v>
      </c>
      <c r="B310" s="114">
        <f>IF('مالیات عیدی سال 1403 '!S305&gt;'جدول مالیات حقوق'!$B$8,'مالیات عیدی سال 1403 '!S305-'جدول مالیات حقوق'!$B$8,0)</f>
        <v>0</v>
      </c>
      <c r="C310" s="114">
        <f t="shared" si="4"/>
        <v>0</v>
      </c>
      <c r="D310" s="116">
        <v>1194000000</v>
      </c>
      <c r="E310" s="116">
        <v>1194000000</v>
      </c>
      <c r="F310" s="115">
        <v>0.3</v>
      </c>
    </row>
    <row r="311" spans="1:6" x14ac:dyDescent="0.25">
      <c r="A311" s="113" t="s">
        <v>50</v>
      </c>
      <c r="B311" s="114">
        <f>IF('مالیات عیدی سال 1403 '!S306&gt;'جدول مالیات حقوق'!$B$8,'مالیات عیدی سال 1403 '!S306-'جدول مالیات حقوق'!$B$8,0)</f>
        <v>0</v>
      </c>
      <c r="C311" s="114">
        <f t="shared" si="4"/>
        <v>0</v>
      </c>
      <c r="D311" s="116">
        <v>1194000000</v>
      </c>
      <c r="E311" s="116">
        <v>1194000000</v>
      </c>
      <c r="F311" s="115">
        <v>0.3</v>
      </c>
    </row>
    <row r="312" spans="1:6" x14ac:dyDescent="0.25">
      <c r="A312" s="113" t="s">
        <v>50</v>
      </c>
      <c r="B312" s="114">
        <f>IF('مالیات عیدی سال 1403 '!S307&gt;'جدول مالیات حقوق'!$B$8,'مالیات عیدی سال 1403 '!S307-'جدول مالیات حقوق'!$B$8,0)</f>
        <v>0</v>
      </c>
      <c r="C312" s="114">
        <f t="shared" si="4"/>
        <v>0</v>
      </c>
      <c r="D312" s="116">
        <v>1194000000</v>
      </c>
      <c r="E312" s="116">
        <v>1194000000</v>
      </c>
      <c r="F312" s="115">
        <v>0.3</v>
      </c>
    </row>
    <row r="313" spans="1:6" x14ac:dyDescent="0.25">
      <c r="A313" s="113" t="s">
        <v>50</v>
      </c>
      <c r="B313" s="114">
        <f>IF('مالیات عیدی سال 1403 '!S308&gt;'جدول مالیات حقوق'!$B$8,'مالیات عیدی سال 1403 '!S308-'جدول مالیات حقوق'!$B$8,0)</f>
        <v>0</v>
      </c>
      <c r="C313" s="114">
        <f t="shared" si="4"/>
        <v>0</v>
      </c>
      <c r="D313" s="116">
        <v>1194000000</v>
      </c>
      <c r="E313" s="116">
        <v>1194000000</v>
      </c>
      <c r="F313" s="115">
        <v>0.3</v>
      </c>
    </row>
    <row r="314" spans="1:6" x14ac:dyDescent="0.25">
      <c r="A314" s="113" t="s">
        <v>50</v>
      </c>
      <c r="B314" s="114">
        <f>IF('مالیات عیدی سال 1403 '!S309&gt;'جدول مالیات حقوق'!$B$8,'مالیات عیدی سال 1403 '!S309-'جدول مالیات حقوق'!$B$8,0)</f>
        <v>0</v>
      </c>
      <c r="C314" s="114">
        <f t="shared" si="4"/>
        <v>0</v>
      </c>
      <c r="D314" s="116">
        <v>1194000000</v>
      </c>
      <c r="E314" s="116">
        <v>1194000000</v>
      </c>
      <c r="F314" s="115">
        <v>0.3</v>
      </c>
    </row>
    <row r="315" spans="1:6" x14ac:dyDescent="0.25">
      <c r="A315" s="113" t="s">
        <v>50</v>
      </c>
      <c r="B315" s="114">
        <f>IF('مالیات عیدی سال 1403 '!S310&gt;'جدول مالیات حقوق'!$B$8,'مالیات عیدی سال 1403 '!S310-'جدول مالیات حقوق'!$B$8,0)</f>
        <v>0</v>
      </c>
      <c r="C315" s="114">
        <f t="shared" si="4"/>
        <v>0</v>
      </c>
      <c r="D315" s="116">
        <v>1194000000</v>
      </c>
      <c r="E315" s="116">
        <v>1194000000</v>
      </c>
      <c r="F315" s="115">
        <v>0.3</v>
      </c>
    </row>
    <row r="316" spans="1:6" x14ac:dyDescent="0.25">
      <c r="A316" s="113" t="s">
        <v>50</v>
      </c>
      <c r="B316" s="114">
        <f>IF('مالیات عیدی سال 1403 '!S311&gt;'جدول مالیات حقوق'!$B$8,'مالیات عیدی سال 1403 '!S311-'جدول مالیات حقوق'!$B$8,0)</f>
        <v>0</v>
      </c>
      <c r="C316" s="114">
        <f t="shared" si="4"/>
        <v>0</v>
      </c>
      <c r="D316" s="116">
        <v>1194000000</v>
      </c>
      <c r="E316" s="116">
        <v>1194000000</v>
      </c>
      <c r="F316" s="115">
        <v>0.3</v>
      </c>
    </row>
    <row r="317" spans="1:6" x14ac:dyDescent="0.25">
      <c r="A317" s="113" t="s">
        <v>50</v>
      </c>
      <c r="B317" s="114">
        <f>IF('مالیات عیدی سال 1403 '!S312&gt;'جدول مالیات حقوق'!$B$8,'مالیات عیدی سال 1403 '!S312-'جدول مالیات حقوق'!$B$8,0)</f>
        <v>0</v>
      </c>
      <c r="C317" s="114">
        <f t="shared" si="4"/>
        <v>0</v>
      </c>
      <c r="D317" s="116">
        <v>1194000000</v>
      </c>
      <c r="E317" s="116">
        <v>1194000000</v>
      </c>
      <c r="F317" s="115">
        <v>0.3</v>
      </c>
    </row>
    <row r="318" spans="1:6" x14ac:dyDescent="0.25">
      <c r="A318" s="113" t="s">
        <v>50</v>
      </c>
      <c r="B318" s="114">
        <f>IF('مالیات عیدی سال 1403 '!S313&gt;'جدول مالیات حقوق'!$B$8,'مالیات عیدی سال 1403 '!S313-'جدول مالیات حقوق'!$B$8,0)</f>
        <v>0</v>
      </c>
      <c r="C318" s="114">
        <f t="shared" si="4"/>
        <v>0</v>
      </c>
      <c r="D318" s="116">
        <v>1194000000</v>
      </c>
      <c r="E318" s="116">
        <v>1194000000</v>
      </c>
      <c r="F318" s="115">
        <v>0.3</v>
      </c>
    </row>
    <row r="319" spans="1:6" x14ac:dyDescent="0.25">
      <c r="A319" s="113" t="s">
        <v>50</v>
      </c>
      <c r="B319" s="114">
        <f>IF('مالیات عیدی سال 1403 '!S314&gt;'جدول مالیات حقوق'!$B$8,'مالیات عیدی سال 1403 '!S314-'جدول مالیات حقوق'!$B$8,0)</f>
        <v>0</v>
      </c>
      <c r="C319" s="114">
        <f t="shared" si="4"/>
        <v>0</v>
      </c>
      <c r="D319" s="116">
        <v>1194000000</v>
      </c>
      <c r="E319" s="116">
        <v>1194000000</v>
      </c>
      <c r="F319" s="115">
        <v>0.3</v>
      </c>
    </row>
    <row r="320" spans="1:6" x14ac:dyDescent="0.25">
      <c r="A320" s="113" t="s">
        <v>50</v>
      </c>
      <c r="B320" s="114">
        <f>IF('مالیات عیدی سال 1403 '!S315&gt;'جدول مالیات حقوق'!$B$8,'مالیات عیدی سال 1403 '!S315-'جدول مالیات حقوق'!$B$8,0)</f>
        <v>0</v>
      </c>
      <c r="C320" s="114">
        <f t="shared" si="4"/>
        <v>0</v>
      </c>
      <c r="D320" s="116">
        <v>1194000000</v>
      </c>
      <c r="E320" s="116">
        <v>1194000000</v>
      </c>
      <c r="F320" s="115">
        <v>0.3</v>
      </c>
    </row>
    <row r="321" spans="1:6" x14ac:dyDescent="0.25">
      <c r="A321" s="113" t="s">
        <v>50</v>
      </c>
      <c r="B321" s="114">
        <f>IF('مالیات عیدی سال 1403 '!S316&gt;'جدول مالیات حقوق'!$B$8,'مالیات عیدی سال 1403 '!S316-'جدول مالیات حقوق'!$B$8,0)</f>
        <v>0</v>
      </c>
      <c r="C321" s="114">
        <f t="shared" si="4"/>
        <v>0</v>
      </c>
      <c r="D321" s="116">
        <v>1194000000</v>
      </c>
      <c r="E321" s="116">
        <v>1194000000</v>
      </c>
      <c r="F321" s="115">
        <v>0.3</v>
      </c>
    </row>
    <row r="322" spans="1:6" x14ac:dyDescent="0.25">
      <c r="A322" s="113" t="s">
        <v>50</v>
      </c>
      <c r="B322" s="114">
        <f>IF('مالیات عیدی سال 1403 '!S317&gt;'جدول مالیات حقوق'!$B$8,'مالیات عیدی سال 1403 '!S317-'جدول مالیات حقوق'!$B$8,0)</f>
        <v>0</v>
      </c>
      <c r="C322" s="114">
        <f t="shared" si="4"/>
        <v>0</v>
      </c>
      <c r="D322" s="116">
        <v>1194000000</v>
      </c>
      <c r="E322" s="116">
        <v>1194000000</v>
      </c>
      <c r="F322" s="115">
        <v>0.3</v>
      </c>
    </row>
    <row r="323" spans="1:6" x14ac:dyDescent="0.25">
      <c r="A323" s="113" t="s">
        <v>50</v>
      </c>
      <c r="B323" s="114">
        <f>IF('مالیات عیدی سال 1403 '!S318&gt;'جدول مالیات حقوق'!$B$8,'مالیات عیدی سال 1403 '!S318-'جدول مالیات حقوق'!$B$8,0)</f>
        <v>0</v>
      </c>
      <c r="C323" s="114">
        <f t="shared" si="4"/>
        <v>0</v>
      </c>
      <c r="D323" s="116">
        <v>1194000000</v>
      </c>
      <c r="E323" s="116">
        <v>1194000000</v>
      </c>
      <c r="F323" s="115">
        <v>0.3</v>
      </c>
    </row>
    <row r="324" spans="1:6" x14ac:dyDescent="0.25">
      <c r="A324" s="113" t="s">
        <v>50</v>
      </c>
      <c r="B324" s="114">
        <f>IF('مالیات عیدی سال 1403 '!S319&gt;'جدول مالیات حقوق'!$B$8,'مالیات عیدی سال 1403 '!S319-'جدول مالیات حقوق'!$B$8,0)</f>
        <v>0</v>
      </c>
      <c r="C324" s="114">
        <f t="shared" si="4"/>
        <v>0</v>
      </c>
      <c r="D324" s="116">
        <v>1194000000</v>
      </c>
      <c r="E324" s="116">
        <v>1194000000</v>
      </c>
      <c r="F324" s="115">
        <v>0.3</v>
      </c>
    </row>
    <row r="325" spans="1:6" x14ac:dyDescent="0.25">
      <c r="A325" s="113" t="s">
        <v>50</v>
      </c>
      <c r="B325" s="114">
        <f>IF('مالیات عیدی سال 1403 '!S320&gt;'جدول مالیات حقوق'!$B$8,'مالیات عیدی سال 1403 '!S320-'جدول مالیات حقوق'!$B$8,0)</f>
        <v>0</v>
      </c>
      <c r="C325" s="114">
        <f t="shared" si="4"/>
        <v>0</v>
      </c>
      <c r="D325" s="116">
        <v>1194000000</v>
      </c>
      <c r="E325" s="116">
        <v>1194000000</v>
      </c>
      <c r="F325" s="115">
        <v>0.3</v>
      </c>
    </row>
    <row r="326" spans="1:6" x14ac:dyDescent="0.25">
      <c r="A326" s="113" t="s">
        <v>50</v>
      </c>
      <c r="B326" s="114">
        <f>IF('مالیات عیدی سال 1403 '!S321&gt;'جدول مالیات حقوق'!$B$8,'مالیات عیدی سال 1403 '!S321-'جدول مالیات حقوق'!$B$8,0)</f>
        <v>0</v>
      </c>
      <c r="C326" s="114">
        <f t="shared" si="4"/>
        <v>0</v>
      </c>
      <c r="D326" s="116">
        <v>1194000000</v>
      </c>
      <c r="E326" s="116">
        <v>1194000000</v>
      </c>
      <c r="F326" s="115">
        <v>0.3</v>
      </c>
    </row>
    <row r="327" spans="1:6" x14ac:dyDescent="0.25">
      <c r="A327" s="113" t="s">
        <v>50</v>
      </c>
      <c r="B327" s="114">
        <f>IF('مالیات عیدی سال 1403 '!S322&gt;'جدول مالیات حقوق'!$B$8,'مالیات عیدی سال 1403 '!S322-'جدول مالیات حقوق'!$B$8,0)</f>
        <v>0</v>
      </c>
      <c r="C327" s="114">
        <f t="shared" si="4"/>
        <v>0</v>
      </c>
      <c r="D327" s="116">
        <v>1194000000</v>
      </c>
      <c r="E327" s="116">
        <v>1194000000</v>
      </c>
      <c r="F327" s="115">
        <v>0.3</v>
      </c>
    </row>
    <row r="328" spans="1:6" x14ac:dyDescent="0.25">
      <c r="A328" s="113" t="s">
        <v>50</v>
      </c>
      <c r="B328" s="114">
        <f>IF('مالیات عیدی سال 1403 '!S323&gt;'جدول مالیات حقوق'!$B$8,'مالیات عیدی سال 1403 '!S323-'جدول مالیات حقوق'!$B$8,0)</f>
        <v>0</v>
      </c>
      <c r="C328" s="114">
        <f t="shared" si="4"/>
        <v>0</v>
      </c>
      <c r="D328" s="116">
        <v>1194000000</v>
      </c>
      <c r="E328" s="116">
        <v>1194000000</v>
      </c>
      <c r="F328" s="115">
        <v>0.3</v>
      </c>
    </row>
    <row r="329" spans="1:6" x14ac:dyDescent="0.25">
      <c r="A329" s="113" t="s">
        <v>50</v>
      </c>
      <c r="B329" s="114">
        <f>IF('مالیات عیدی سال 1403 '!S324&gt;'جدول مالیات حقوق'!$B$8,'مالیات عیدی سال 1403 '!S324-'جدول مالیات حقوق'!$B$8,0)</f>
        <v>0</v>
      </c>
      <c r="C329" s="114">
        <f t="shared" si="4"/>
        <v>0</v>
      </c>
      <c r="D329" s="116">
        <v>1194000000</v>
      </c>
      <c r="E329" s="116">
        <v>1194000000</v>
      </c>
      <c r="F329" s="115">
        <v>0.3</v>
      </c>
    </row>
    <row r="330" spans="1:6" x14ac:dyDescent="0.25">
      <c r="A330" s="113" t="s">
        <v>50</v>
      </c>
      <c r="B330" s="114">
        <f>IF('مالیات عیدی سال 1403 '!S325&gt;'جدول مالیات حقوق'!$B$8,'مالیات عیدی سال 1403 '!S325-'جدول مالیات حقوق'!$B$8,0)</f>
        <v>0</v>
      </c>
      <c r="C330" s="114">
        <f t="shared" ref="C330:C393" si="5">ROUND((B330*F330),0)</f>
        <v>0</v>
      </c>
      <c r="D330" s="116">
        <v>1194000000</v>
      </c>
      <c r="E330" s="116">
        <v>1194000000</v>
      </c>
      <c r="F330" s="115">
        <v>0.3</v>
      </c>
    </row>
    <row r="331" spans="1:6" x14ac:dyDescent="0.25">
      <c r="A331" s="113" t="s">
        <v>50</v>
      </c>
      <c r="B331" s="114">
        <f>IF('مالیات عیدی سال 1403 '!S326&gt;'جدول مالیات حقوق'!$B$8,'مالیات عیدی سال 1403 '!S326-'جدول مالیات حقوق'!$B$8,0)</f>
        <v>0</v>
      </c>
      <c r="C331" s="114">
        <f t="shared" si="5"/>
        <v>0</v>
      </c>
      <c r="D331" s="116">
        <v>1194000000</v>
      </c>
      <c r="E331" s="116">
        <v>1194000000</v>
      </c>
      <c r="F331" s="115">
        <v>0.3</v>
      </c>
    </row>
    <row r="332" spans="1:6" x14ac:dyDescent="0.25">
      <c r="A332" s="113" t="s">
        <v>50</v>
      </c>
      <c r="B332" s="114">
        <f>IF('مالیات عیدی سال 1403 '!S327&gt;'جدول مالیات حقوق'!$B$8,'مالیات عیدی سال 1403 '!S327-'جدول مالیات حقوق'!$B$8,0)</f>
        <v>0</v>
      </c>
      <c r="C332" s="114">
        <f t="shared" si="5"/>
        <v>0</v>
      </c>
      <c r="D332" s="116">
        <v>1194000000</v>
      </c>
      <c r="E332" s="116">
        <v>1194000000</v>
      </c>
      <c r="F332" s="115">
        <v>0.3</v>
      </c>
    </row>
    <row r="333" spans="1:6" x14ac:dyDescent="0.25">
      <c r="A333" s="113" t="s">
        <v>50</v>
      </c>
      <c r="B333" s="114">
        <f>IF('مالیات عیدی سال 1403 '!S328&gt;'جدول مالیات حقوق'!$B$8,'مالیات عیدی سال 1403 '!S328-'جدول مالیات حقوق'!$B$8,0)</f>
        <v>0</v>
      </c>
      <c r="C333" s="114">
        <f t="shared" si="5"/>
        <v>0</v>
      </c>
      <c r="D333" s="116">
        <v>1194000000</v>
      </c>
      <c r="E333" s="116">
        <v>1194000000</v>
      </c>
      <c r="F333" s="115">
        <v>0.3</v>
      </c>
    </row>
    <row r="334" spans="1:6" x14ac:dyDescent="0.25">
      <c r="A334" s="113" t="s">
        <v>50</v>
      </c>
      <c r="B334" s="114">
        <f>IF('مالیات عیدی سال 1403 '!S329&gt;'جدول مالیات حقوق'!$B$8,'مالیات عیدی سال 1403 '!S329-'جدول مالیات حقوق'!$B$8,0)</f>
        <v>0</v>
      </c>
      <c r="C334" s="114">
        <f t="shared" si="5"/>
        <v>0</v>
      </c>
      <c r="D334" s="116">
        <v>1194000000</v>
      </c>
      <c r="E334" s="116">
        <v>1194000000</v>
      </c>
      <c r="F334" s="115">
        <v>0.3</v>
      </c>
    </row>
    <row r="335" spans="1:6" x14ac:dyDescent="0.25">
      <c r="A335" s="113" t="s">
        <v>50</v>
      </c>
      <c r="B335" s="114">
        <f>IF('مالیات عیدی سال 1403 '!S330&gt;'جدول مالیات حقوق'!$B$8,'مالیات عیدی سال 1403 '!S330-'جدول مالیات حقوق'!$B$8,0)</f>
        <v>0</v>
      </c>
      <c r="C335" s="114">
        <f t="shared" si="5"/>
        <v>0</v>
      </c>
      <c r="D335" s="116">
        <v>1194000000</v>
      </c>
      <c r="E335" s="116">
        <v>1194000000</v>
      </c>
      <c r="F335" s="115">
        <v>0.3</v>
      </c>
    </row>
    <row r="336" spans="1:6" x14ac:dyDescent="0.25">
      <c r="A336" s="113" t="s">
        <v>50</v>
      </c>
      <c r="B336" s="114">
        <f>IF('مالیات عیدی سال 1403 '!S331&gt;'جدول مالیات حقوق'!$B$8,'مالیات عیدی سال 1403 '!S331-'جدول مالیات حقوق'!$B$8,0)</f>
        <v>0</v>
      </c>
      <c r="C336" s="114">
        <f t="shared" si="5"/>
        <v>0</v>
      </c>
      <c r="D336" s="116">
        <v>1194000000</v>
      </c>
      <c r="E336" s="116">
        <v>1194000000</v>
      </c>
      <c r="F336" s="115">
        <v>0.3</v>
      </c>
    </row>
    <row r="337" spans="1:6" x14ac:dyDescent="0.25">
      <c r="A337" s="113" t="s">
        <v>50</v>
      </c>
      <c r="B337" s="114">
        <f>IF('مالیات عیدی سال 1403 '!S332&gt;'جدول مالیات حقوق'!$B$8,'مالیات عیدی سال 1403 '!S332-'جدول مالیات حقوق'!$B$8,0)</f>
        <v>0</v>
      </c>
      <c r="C337" s="114">
        <f t="shared" si="5"/>
        <v>0</v>
      </c>
      <c r="D337" s="116">
        <v>1194000000</v>
      </c>
      <c r="E337" s="116">
        <v>1194000000</v>
      </c>
      <c r="F337" s="115">
        <v>0.3</v>
      </c>
    </row>
    <row r="338" spans="1:6" x14ac:dyDescent="0.25">
      <c r="A338" s="113" t="s">
        <v>50</v>
      </c>
      <c r="B338" s="114">
        <f>IF('مالیات عیدی سال 1403 '!S333&gt;'جدول مالیات حقوق'!$B$8,'مالیات عیدی سال 1403 '!S333-'جدول مالیات حقوق'!$B$8,0)</f>
        <v>0</v>
      </c>
      <c r="C338" s="114">
        <f t="shared" si="5"/>
        <v>0</v>
      </c>
      <c r="D338" s="116">
        <v>1194000000</v>
      </c>
      <c r="E338" s="116">
        <v>1194000000</v>
      </c>
      <c r="F338" s="115">
        <v>0.3</v>
      </c>
    </row>
    <row r="339" spans="1:6" x14ac:dyDescent="0.25">
      <c r="A339" s="113" t="s">
        <v>50</v>
      </c>
      <c r="B339" s="114">
        <f>IF('مالیات عیدی سال 1403 '!S334&gt;'جدول مالیات حقوق'!$B$8,'مالیات عیدی سال 1403 '!S334-'جدول مالیات حقوق'!$B$8,0)</f>
        <v>0</v>
      </c>
      <c r="C339" s="114">
        <f t="shared" si="5"/>
        <v>0</v>
      </c>
      <c r="D339" s="116">
        <v>1194000000</v>
      </c>
      <c r="E339" s="116">
        <v>1194000000</v>
      </c>
      <c r="F339" s="115">
        <v>0.3</v>
      </c>
    </row>
    <row r="340" spans="1:6" x14ac:dyDescent="0.25">
      <c r="A340" s="113" t="s">
        <v>50</v>
      </c>
      <c r="B340" s="114">
        <f>IF('مالیات عیدی سال 1403 '!S335&gt;'جدول مالیات حقوق'!$B$8,'مالیات عیدی سال 1403 '!S335-'جدول مالیات حقوق'!$B$8,0)</f>
        <v>0</v>
      </c>
      <c r="C340" s="114">
        <f t="shared" si="5"/>
        <v>0</v>
      </c>
      <c r="D340" s="116">
        <v>1194000000</v>
      </c>
      <c r="E340" s="116">
        <v>1194000000</v>
      </c>
      <c r="F340" s="115">
        <v>0.3</v>
      </c>
    </row>
    <row r="341" spans="1:6" x14ac:dyDescent="0.25">
      <c r="A341" s="113" t="s">
        <v>50</v>
      </c>
      <c r="B341" s="114">
        <f>IF('مالیات عیدی سال 1403 '!S336&gt;'جدول مالیات حقوق'!$B$8,'مالیات عیدی سال 1403 '!S336-'جدول مالیات حقوق'!$B$8,0)</f>
        <v>0</v>
      </c>
      <c r="C341" s="114">
        <f t="shared" si="5"/>
        <v>0</v>
      </c>
      <c r="D341" s="116">
        <v>1194000000</v>
      </c>
      <c r="E341" s="116">
        <v>1194000000</v>
      </c>
      <c r="F341" s="115">
        <v>0.3</v>
      </c>
    </row>
    <row r="342" spans="1:6" x14ac:dyDescent="0.25">
      <c r="A342" s="113" t="s">
        <v>50</v>
      </c>
      <c r="B342" s="114">
        <f>IF('مالیات عیدی سال 1403 '!S337&gt;'جدول مالیات حقوق'!$B$8,'مالیات عیدی سال 1403 '!S337-'جدول مالیات حقوق'!$B$8,0)</f>
        <v>0</v>
      </c>
      <c r="C342" s="114">
        <f t="shared" si="5"/>
        <v>0</v>
      </c>
      <c r="D342" s="116">
        <v>1194000000</v>
      </c>
      <c r="E342" s="116">
        <v>1194000000</v>
      </c>
      <c r="F342" s="115">
        <v>0.3</v>
      </c>
    </row>
    <row r="343" spans="1:6" x14ac:dyDescent="0.25">
      <c r="A343" s="113" t="s">
        <v>50</v>
      </c>
      <c r="B343" s="114">
        <f>IF('مالیات عیدی سال 1403 '!S338&gt;'جدول مالیات حقوق'!$B$8,'مالیات عیدی سال 1403 '!S338-'جدول مالیات حقوق'!$B$8,0)</f>
        <v>0</v>
      </c>
      <c r="C343" s="114">
        <f t="shared" si="5"/>
        <v>0</v>
      </c>
      <c r="D343" s="116">
        <v>1194000000</v>
      </c>
      <c r="E343" s="116">
        <v>1194000000</v>
      </c>
      <c r="F343" s="115">
        <v>0.3</v>
      </c>
    </row>
    <row r="344" spans="1:6" x14ac:dyDescent="0.25">
      <c r="A344" s="113" t="s">
        <v>50</v>
      </c>
      <c r="B344" s="114">
        <f>IF('مالیات عیدی سال 1403 '!S339&gt;'جدول مالیات حقوق'!$B$8,'مالیات عیدی سال 1403 '!S339-'جدول مالیات حقوق'!$B$8,0)</f>
        <v>0</v>
      </c>
      <c r="C344" s="114">
        <f t="shared" si="5"/>
        <v>0</v>
      </c>
      <c r="D344" s="116">
        <v>1194000000</v>
      </c>
      <c r="E344" s="116">
        <v>1194000000</v>
      </c>
      <c r="F344" s="115">
        <v>0.3</v>
      </c>
    </row>
    <row r="345" spans="1:6" x14ac:dyDescent="0.25">
      <c r="A345" s="113" t="s">
        <v>50</v>
      </c>
      <c r="B345" s="114">
        <f>IF('مالیات عیدی سال 1403 '!S340&gt;'جدول مالیات حقوق'!$B$8,'مالیات عیدی سال 1403 '!S340-'جدول مالیات حقوق'!$B$8,0)</f>
        <v>0</v>
      </c>
      <c r="C345" s="114">
        <f t="shared" si="5"/>
        <v>0</v>
      </c>
      <c r="D345" s="116">
        <v>1194000000</v>
      </c>
      <c r="E345" s="116">
        <v>1194000000</v>
      </c>
      <c r="F345" s="115">
        <v>0.3</v>
      </c>
    </row>
    <row r="346" spans="1:6" x14ac:dyDescent="0.25">
      <c r="A346" s="113" t="s">
        <v>50</v>
      </c>
      <c r="B346" s="114">
        <f>IF('مالیات عیدی سال 1403 '!S341&gt;'جدول مالیات حقوق'!$B$8,'مالیات عیدی سال 1403 '!S341-'جدول مالیات حقوق'!$B$8,0)</f>
        <v>0</v>
      </c>
      <c r="C346" s="114">
        <f t="shared" si="5"/>
        <v>0</v>
      </c>
      <c r="D346" s="116">
        <v>1194000000</v>
      </c>
      <c r="E346" s="116">
        <v>1194000000</v>
      </c>
      <c r="F346" s="115">
        <v>0.3</v>
      </c>
    </row>
    <row r="347" spans="1:6" x14ac:dyDescent="0.25">
      <c r="A347" s="113" t="s">
        <v>50</v>
      </c>
      <c r="B347" s="114">
        <f>IF('مالیات عیدی سال 1403 '!S342&gt;'جدول مالیات حقوق'!$B$8,'مالیات عیدی سال 1403 '!S342-'جدول مالیات حقوق'!$B$8,0)</f>
        <v>0</v>
      </c>
      <c r="C347" s="114">
        <f t="shared" si="5"/>
        <v>0</v>
      </c>
      <c r="D347" s="116">
        <v>1194000000</v>
      </c>
      <c r="E347" s="116">
        <v>1194000000</v>
      </c>
      <c r="F347" s="115">
        <v>0.3</v>
      </c>
    </row>
    <row r="348" spans="1:6" x14ac:dyDescent="0.25">
      <c r="A348" s="113" t="s">
        <v>50</v>
      </c>
      <c r="B348" s="114">
        <f>IF('مالیات عیدی سال 1403 '!S343&gt;'جدول مالیات حقوق'!$B$8,'مالیات عیدی سال 1403 '!S343-'جدول مالیات حقوق'!$B$8,0)</f>
        <v>0</v>
      </c>
      <c r="C348" s="114">
        <f t="shared" si="5"/>
        <v>0</v>
      </c>
      <c r="D348" s="116">
        <v>1194000000</v>
      </c>
      <c r="E348" s="116">
        <v>1194000000</v>
      </c>
      <c r="F348" s="115">
        <v>0.3</v>
      </c>
    </row>
    <row r="349" spans="1:6" x14ac:dyDescent="0.25">
      <c r="A349" s="113" t="s">
        <v>50</v>
      </c>
      <c r="B349" s="114">
        <f>IF('مالیات عیدی سال 1403 '!S344&gt;'جدول مالیات حقوق'!$B$8,'مالیات عیدی سال 1403 '!S344-'جدول مالیات حقوق'!$B$8,0)</f>
        <v>0</v>
      </c>
      <c r="C349" s="114">
        <f t="shared" si="5"/>
        <v>0</v>
      </c>
      <c r="D349" s="116">
        <v>1194000000</v>
      </c>
      <c r="E349" s="116">
        <v>1194000000</v>
      </c>
      <c r="F349" s="115">
        <v>0.3</v>
      </c>
    </row>
    <row r="350" spans="1:6" x14ac:dyDescent="0.25">
      <c r="A350" s="113" t="s">
        <v>50</v>
      </c>
      <c r="B350" s="114">
        <f>IF('مالیات عیدی سال 1403 '!S345&gt;'جدول مالیات حقوق'!$B$8,'مالیات عیدی سال 1403 '!S345-'جدول مالیات حقوق'!$B$8,0)</f>
        <v>0</v>
      </c>
      <c r="C350" s="114">
        <f t="shared" si="5"/>
        <v>0</v>
      </c>
      <c r="D350" s="116">
        <v>1194000000</v>
      </c>
      <c r="E350" s="116">
        <v>1194000000</v>
      </c>
      <c r="F350" s="115">
        <v>0.3</v>
      </c>
    </row>
    <row r="351" spans="1:6" x14ac:dyDescent="0.25">
      <c r="A351" s="113" t="s">
        <v>50</v>
      </c>
      <c r="B351" s="114">
        <f>IF('مالیات عیدی سال 1403 '!S346&gt;'جدول مالیات حقوق'!$B$8,'مالیات عیدی سال 1403 '!S346-'جدول مالیات حقوق'!$B$8,0)</f>
        <v>0</v>
      </c>
      <c r="C351" s="114">
        <f t="shared" si="5"/>
        <v>0</v>
      </c>
      <c r="D351" s="116">
        <v>1194000000</v>
      </c>
      <c r="E351" s="116">
        <v>1194000000</v>
      </c>
      <c r="F351" s="115">
        <v>0.3</v>
      </c>
    </row>
    <row r="352" spans="1:6" x14ac:dyDescent="0.25">
      <c r="A352" s="113" t="s">
        <v>50</v>
      </c>
      <c r="B352" s="114">
        <f>IF('مالیات عیدی سال 1403 '!S347&gt;'جدول مالیات حقوق'!$B$8,'مالیات عیدی سال 1403 '!S347-'جدول مالیات حقوق'!$B$8,0)</f>
        <v>0</v>
      </c>
      <c r="C352" s="114">
        <f t="shared" si="5"/>
        <v>0</v>
      </c>
      <c r="D352" s="116">
        <v>1194000000</v>
      </c>
      <c r="E352" s="116">
        <v>1194000000</v>
      </c>
      <c r="F352" s="115">
        <v>0.3</v>
      </c>
    </row>
    <row r="353" spans="1:6" x14ac:dyDescent="0.25">
      <c r="A353" s="113" t="s">
        <v>50</v>
      </c>
      <c r="B353" s="114">
        <f>IF('مالیات عیدی سال 1403 '!S348&gt;'جدول مالیات حقوق'!$B$8,'مالیات عیدی سال 1403 '!S348-'جدول مالیات حقوق'!$B$8,0)</f>
        <v>0</v>
      </c>
      <c r="C353" s="114">
        <f t="shared" si="5"/>
        <v>0</v>
      </c>
      <c r="D353" s="116">
        <v>1194000000</v>
      </c>
      <c r="E353" s="116">
        <v>1194000000</v>
      </c>
      <c r="F353" s="115">
        <v>0.3</v>
      </c>
    </row>
    <row r="354" spans="1:6" x14ac:dyDescent="0.25">
      <c r="A354" s="113" t="s">
        <v>50</v>
      </c>
      <c r="B354" s="114">
        <f>IF('مالیات عیدی سال 1403 '!S349&gt;'جدول مالیات حقوق'!$B$8,'مالیات عیدی سال 1403 '!S349-'جدول مالیات حقوق'!$B$8,0)</f>
        <v>0</v>
      </c>
      <c r="C354" s="114">
        <f t="shared" si="5"/>
        <v>0</v>
      </c>
      <c r="D354" s="116">
        <v>1194000000</v>
      </c>
      <c r="E354" s="116">
        <v>1194000000</v>
      </c>
      <c r="F354" s="115">
        <v>0.3</v>
      </c>
    </row>
    <row r="355" spans="1:6" x14ac:dyDescent="0.25">
      <c r="A355" s="113" t="s">
        <v>50</v>
      </c>
      <c r="B355" s="114">
        <f>IF('مالیات عیدی سال 1403 '!S350&gt;'جدول مالیات حقوق'!$B$8,'مالیات عیدی سال 1403 '!S350-'جدول مالیات حقوق'!$B$8,0)</f>
        <v>0</v>
      </c>
      <c r="C355" s="114">
        <f t="shared" si="5"/>
        <v>0</v>
      </c>
      <c r="D355" s="116">
        <v>1194000000</v>
      </c>
      <c r="E355" s="116">
        <v>1194000000</v>
      </c>
      <c r="F355" s="115">
        <v>0.3</v>
      </c>
    </row>
    <row r="356" spans="1:6" x14ac:dyDescent="0.25">
      <c r="A356" s="113" t="s">
        <v>50</v>
      </c>
      <c r="B356" s="114">
        <f>IF('مالیات عیدی سال 1403 '!S351&gt;'جدول مالیات حقوق'!$B$8,'مالیات عیدی سال 1403 '!S351-'جدول مالیات حقوق'!$B$8,0)</f>
        <v>0</v>
      </c>
      <c r="C356" s="114">
        <f t="shared" si="5"/>
        <v>0</v>
      </c>
      <c r="D356" s="116">
        <v>1194000000</v>
      </c>
      <c r="E356" s="116">
        <v>1194000000</v>
      </c>
      <c r="F356" s="115">
        <v>0.3</v>
      </c>
    </row>
    <row r="357" spans="1:6" x14ac:dyDescent="0.25">
      <c r="A357" s="113" t="s">
        <v>50</v>
      </c>
      <c r="B357" s="114">
        <f>IF('مالیات عیدی سال 1403 '!S352&gt;'جدول مالیات حقوق'!$B$8,'مالیات عیدی سال 1403 '!S352-'جدول مالیات حقوق'!$B$8,0)</f>
        <v>0</v>
      </c>
      <c r="C357" s="114">
        <f t="shared" si="5"/>
        <v>0</v>
      </c>
      <c r="D357" s="116">
        <v>1194000000</v>
      </c>
      <c r="E357" s="116">
        <v>1194000000</v>
      </c>
      <c r="F357" s="115">
        <v>0.3</v>
      </c>
    </row>
    <row r="358" spans="1:6" x14ac:dyDescent="0.25">
      <c r="A358" s="113" t="s">
        <v>50</v>
      </c>
      <c r="B358" s="114">
        <f>IF('مالیات عیدی سال 1403 '!S353&gt;'جدول مالیات حقوق'!$B$8,'مالیات عیدی سال 1403 '!S353-'جدول مالیات حقوق'!$B$8,0)</f>
        <v>0</v>
      </c>
      <c r="C358" s="114">
        <f t="shared" si="5"/>
        <v>0</v>
      </c>
      <c r="D358" s="116">
        <v>1194000000</v>
      </c>
      <c r="E358" s="116">
        <v>1194000000</v>
      </c>
      <c r="F358" s="115">
        <v>0.3</v>
      </c>
    </row>
    <row r="359" spans="1:6" x14ac:dyDescent="0.25">
      <c r="A359" s="113" t="s">
        <v>50</v>
      </c>
      <c r="B359" s="114">
        <f>IF('مالیات عیدی سال 1403 '!S354&gt;'جدول مالیات حقوق'!$B$8,'مالیات عیدی سال 1403 '!S354-'جدول مالیات حقوق'!$B$8,0)</f>
        <v>0</v>
      </c>
      <c r="C359" s="114">
        <f t="shared" si="5"/>
        <v>0</v>
      </c>
      <c r="D359" s="116">
        <v>1194000000</v>
      </c>
      <c r="E359" s="116">
        <v>1194000000</v>
      </c>
      <c r="F359" s="115">
        <v>0.3</v>
      </c>
    </row>
    <row r="360" spans="1:6" x14ac:dyDescent="0.25">
      <c r="A360" s="113" t="s">
        <v>50</v>
      </c>
      <c r="B360" s="114">
        <f>IF('مالیات عیدی سال 1403 '!S355&gt;'جدول مالیات حقوق'!$B$8,'مالیات عیدی سال 1403 '!S355-'جدول مالیات حقوق'!$B$8,0)</f>
        <v>0</v>
      </c>
      <c r="C360" s="114">
        <f t="shared" si="5"/>
        <v>0</v>
      </c>
      <c r="D360" s="116">
        <v>1194000000</v>
      </c>
      <c r="E360" s="116">
        <v>1194000000</v>
      </c>
      <c r="F360" s="115">
        <v>0.3</v>
      </c>
    </row>
    <row r="361" spans="1:6" x14ac:dyDescent="0.25">
      <c r="A361" s="113" t="s">
        <v>50</v>
      </c>
      <c r="B361" s="114">
        <f>IF('مالیات عیدی سال 1403 '!S356&gt;'جدول مالیات حقوق'!$B$8,'مالیات عیدی سال 1403 '!S356-'جدول مالیات حقوق'!$B$8,0)</f>
        <v>0</v>
      </c>
      <c r="C361" s="114">
        <f t="shared" si="5"/>
        <v>0</v>
      </c>
      <c r="D361" s="116">
        <v>1194000000</v>
      </c>
      <c r="E361" s="116">
        <v>1194000000</v>
      </c>
      <c r="F361" s="115">
        <v>0.3</v>
      </c>
    </row>
    <row r="362" spans="1:6" x14ac:dyDescent="0.25">
      <c r="A362" s="113" t="s">
        <v>50</v>
      </c>
      <c r="B362" s="114">
        <f>IF('مالیات عیدی سال 1403 '!S357&gt;'جدول مالیات حقوق'!$B$8,'مالیات عیدی سال 1403 '!S357-'جدول مالیات حقوق'!$B$8,0)</f>
        <v>0</v>
      </c>
      <c r="C362" s="114">
        <f t="shared" si="5"/>
        <v>0</v>
      </c>
      <c r="D362" s="116">
        <v>1194000000</v>
      </c>
      <c r="E362" s="116">
        <v>1194000000</v>
      </c>
      <c r="F362" s="115">
        <v>0.3</v>
      </c>
    </row>
    <row r="363" spans="1:6" x14ac:dyDescent="0.25">
      <c r="A363" s="113" t="s">
        <v>50</v>
      </c>
      <c r="B363" s="114">
        <f>IF('مالیات عیدی سال 1403 '!S358&gt;'جدول مالیات حقوق'!$B$8,'مالیات عیدی سال 1403 '!S358-'جدول مالیات حقوق'!$B$8,0)</f>
        <v>0</v>
      </c>
      <c r="C363" s="114">
        <f t="shared" si="5"/>
        <v>0</v>
      </c>
      <c r="D363" s="116">
        <v>1194000000</v>
      </c>
      <c r="E363" s="116">
        <v>1194000000</v>
      </c>
      <c r="F363" s="115">
        <v>0.3</v>
      </c>
    </row>
    <row r="364" spans="1:6" x14ac:dyDescent="0.25">
      <c r="A364" s="113" t="s">
        <v>50</v>
      </c>
      <c r="B364" s="114">
        <f>IF('مالیات عیدی سال 1403 '!S359&gt;'جدول مالیات حقوق'!$B$8,'مالیات عیدی سال 1403 '!S359-'جدول مالیات حقوق'!$B$8,0)</f>
        <v>0</v>
      </c>
      <c r="C364" s="114">
        <f t="shared" si="5"/>
        <v>0</v>
      </c>
      <c r="D364" s="116">
        <v>1194000000</v>
      </c>
      <c r="E364" s="116">
        <v>1194000000</v>
      </c>
      <c r="F364" s="115">
        <v>0.3</v>
      </c>
    </row>
    <row r="365" spans="1:6" x14ac:dyDescent="0.25">
      <c r="A365" s="113" t="s">
        <v>50</v>
      </c>
      <c r="B365" s="114">
        <f>IF('مالیات عیدی سال 1403 '!S360&gt;'جدول مالیات حقوق'!$B$8,'مالیات عیدی سال 1403 '!S360-'جدول مالیات حقوق'!$B$8,0)</f>
        <v>0</v>
      </c>
      <c r="C365" s="114">
        <f t="shared" si="5"/>
        <v>0</v>
      </c>
      <c r="D365" s="116">
        <v>1194000000</v>
      </c>
      <c r="E365" s="116">
        <v>1194000000</v>
      </c>
      <c r="F365" s="115">
        <v>0.3</v>
      </c>
    </row>
    <row r="366" spans="1:6" x14ac:dyDescent="0.25">
      <c r="A366" s="113" t="s">
        <v>50</v>
      </c>
      <c r="B366" s="114">
        <f>IF('مالیات عیدی سال 1403 '!S361&gt;'جدول مالیات حقوق'!$B$8,'مالیات عیدی سال 1403 '!S361-'جدول مالیات حقوق'!$B$8,0)</f>
        <v>0</v>
      </c>
      <c r="C366" s="114">
        <f t="shared" si="5"/>
        <v>0</v>
      </c>
      <c r="D366" s="116">
        <v>1194000000</v>
      </c>
      <c r="E366" s="116">
        <v>1194000000</v>
      </c>
      <c r="F366" s="115">
        <v>0.3</v>
      </c>
    </row>
    <row r="367" spans="1:6" x14ac:dyDescent="0.25">
      <c r="A367" s="113" t="s">
        <v>50</v>
      </c>
      <c r="B367" s="114">
        <f>IF('مالیات عیدی سال 1403 '!S362&gt;'جدول مالیات حقوق'!$B$8,'مالیات عیدی سال 1403 '!S362-'جدول مالیات حقوق'!$B$8,0)</f>
        <v>0</v>
      </c>
      <c r="C367" s="114">
        <f t="shared" si="5"/>
        <v>0</v>
      </c>
      <c r="D367" s="116">
        <v>1194000000</v>
      </c>
      <c r="E367" s="116">
        <v>1194000000</v>
      </c>
      <c r="F367" s="115">
        <v>0.3</v>
      </c>
    </row>
    <row r="368" spans="1:6" x14ac:dyDescent="0.25">
      <c r="A368" s="113" t="s">
        <v>50</v>
      </c>
      <c r="B368" s="114">
        <f>IF('مالیات عیدی سال 1403 '!S363&gt;'جدول مالیات حقوق'!$B$8,'مالیات عیدی سال 1403 '!S363-'جدول مالیات حقوق'!$B$8,0)</f>
        <v>0</v>
      </c>
      <c r="C368" s="114">
        <f t="shared" si="5"/>
        <v>0</v>
      </c>
      <c r="D368" s="116">
        <v>1194000000</v>
      </c>
      <c r="E368" s="116">
        <v>1194000000</v>
      </c>
      <c r="F368" s="115">
        <v>0.3</v>
      </c>
    </row>
    <row r="369" spans="1:6" x14ac:dyDescent="0.25">
      <c r="A369" s="113" t="s">
        <v>50</v>
      </c>
      <c r="B369" s="114">
        <f>IF('مالیات عیدی سال 1403 '!S364&gt;'جدول مالیات حقوق'!$B$8,'مالیات عیدی سال 1403 '!S364-'جدول مالیات حقوق'!$B$8,0)</f>
        <v>0</v>
      </c>
      <c r="C369" s="114">
        <f t="shared" si="5"/>
        <v>0</v>
      </c>
      <c r="D369" s="116">
        <v>1194000000</v>
      </c>
      <c r="E369" s="116">
        <v>1194000000</v>
      </c>
      <c r="F369" s="115">
        <v>0.3</v>
      </c>
    </row>
    <row r="370" spans="1:6" x14ac:dyDescent="0.25">
      <c r="A370" s="113" t="s">
        <v>50</v>
      </c>
      <c r="B370" s="114">
        <f>IF('مالیات عیدی سال 1403 '!S365&gt;'جدول مالیات حقوق'!$B$8,'مالیات عیدی سال 1403 '!S365-'جدول مالیات حقوق'!$B$8,0)</f>
        <v>0</v>
      </c>
      <c r="C370" s="114">
        <f t="shared" si="5"/>
        <v>0</v>
      </c>
      <c r="D370" s="116">
        <v>1194000000</v>
      </c>
      <c r="E370" s="116">
        <v>1194000000</v>
      </c>
      <c r="F370" s="115">
        <v>0.3</v>
      </c>
    </row>
    <row r="371" spans="1:6" x14ac:dyDescent="0.25">
      <c r="A371" s="113" t="s">
        <v>50</v>
      </c>
      <c r="B371" s="114">
        <f>IF('مالیات عیدی سال 1403 '!S366&gt;'جدول مالیات حقوق'!$B$8,'مالیات عیدی سال 1403 '!S366-'جدول مالیات حقوق'!$B$8,0)</f>
        <v>0</v>
      </c>
      <c r="C371" s="114">
        <f t="shared" si="5"/>
        <v>0</v>
      </c>
      <c r="D371" s="116">
        <v>1194000000</v>
      </c>
      <c r="E371" s="116">
        <v>1194000000</v>
      </c>
      <c r="F371" s="115">
        <v>0.3</v>
      </c>
    </row>
    <row r="372" spans="1:6" x14ac:dyDescent="0.25">
      <c r="A372" s="113" t="s">
        <v>50</v>
      </c>
      <c r="B372" s="114">
        <f>IF('مالیات عیدی سال 1403 '!S367&gt;'جدول مالیات حقوق'!$B$8,'مالیات عیدی سال 1403 '!S367-'جدول مالیات حقوق'!$B$8,0)</f>
        <v>0</v>
      </c>
      <c r="C372" s="114">
        <f t="shared" si="5"/>
        <v>0</v>
      </c>
      <c r="D372" s="116">
        <v>1194000000</v>
      </c>
      <c r="E372" s="116">
        <v>1194000000</v>
      </c>
      <c r="F372" s="115">
        <v>0.3</v>
      </c>
    </row>
    <row r="373" spans="1:6" x14ac:dyDescent="0.25">
      <c r="A373" s="113" t="s">
        <v>50</v>
      </c>
      <c r="B373" s="114">
        <f>IF('مالیات عیدی سال 1403 '!S368&gt;'جدول مالیات حقوق'!$B$8,'مالیات عیدی سال 1403 '!S368-'جدول مالیات حقوق'!$B$8,0)</f>
        <v>0</v>
      </c>
      <c r="C373" s="114">
        <f t="shared" si="5"/>
        <v>0</v>
      </c>
      <c r="D373" s="116">
        <v>1194000000</v>
      </c>
      <c r="E373" s="116">
        <v>1194000000</v>
      </c>
      <c r="F373" s="115">
        <v>0.3</v>
      </c>
    </row>
    <row r="374" spans="1:6" x14ac:dyDescent="0.25">
      <c r="A374" s="113" t="s">
        <v>50</v>
      </c>
      <c r="B374" s="114">
        <f>IF('مالیات عیدی سال 1403 '!S369&gt;'جدول مالیات حقوق'!$B$8,'مالیات عیدی سال 1403 '!S369-'جدول مالیات حقوق'!$B$8,0)</f>
        <v>0</v>
      </c>
      <c r="C374" s="114">
        <f t="shared" si="5"/>
        <v>0</v>
      </c>
      <c r="D374" s="116">
        <v>1194000000</v>
      </c>
      <c r="E374" s="116">
        <v>1194000000</v>
      </c>
      <c r="F374" s="115">
        <v>0.3</v>
      </c>
    </row>
    <row r="375" spans="1:6" x14ac:dyDescent="0.25">
      <c r="A375" s="113" t="s">
        <v>50</v>
      </c>
      <c r="B375" s="114">
        <f>IF('مالیات عیدی سال 1403 '!S370&gt;'جدول مالیات حقوق'!$B$8,'مالیات عیدی سال 1403 '!S370-'جدول مالیات حقوق'!$B$8,0)</f>
        <v>0</v>
      </c>
      <c r="C375" s="114">
        <f t="shared" si="5"/>
        <v>0</v>
      </c>
      <c r="D375" s="116">
        <v>1194000000</v>
      </c>
      <c r="E375" s="116">
        <v>1194000000</v>
      </c>
      <c r="F375" s="115">
        <v>0.3</v>
      </c>
    </row>
    <row r="376" spans="1:6" x14ac:dyDescent="0.25">
      <c r="A376" s="113" t="s">
        <v>50</v>
      </c>
      <c r="B376" s="114">
        <f>IF('مالیات عیدی سال 1403 '!S371&gt;'جدول مالیات حقوق'!$B$8,'مالیات عیدی سال 1403 '!S371-'جدول مالیات حقوق'!$B$8,0)</f>
        <v>0</v>
      </c>
      <c r="C376" s="114">
        <f t="shared" si="5"/>
        <v>0</v>
      </c>
      <c r="D376" s="116">
        <v>1194000000</v>
      </c>
      <c r="E376" s="116">
        <v>1194000000</v>
      </c>
      <c r="F376" s="115">
        <v>0.3</v>
      </c>
    </row>
    <row r="377" spans="1:6" x14ac:dyDescent="0.25">
      <c r="A377" s="113" t="s">
        <v>50</v>
      </c>
      <c r="B377" s="114">
        <f>IF('مالیات عیدی سال 1403 '!S372&gt;'جدول مالیات حقوق'!$B$8,'مالیات عیدی سال 1403 '!S372-'جدول مالیات حقوق'!$B$8,0)</f>
        <v>0</v>
      </c>
      <c r="C377" s="114">
        <f t="shared" si="5"/>
        <v>0</v>
      </c>
      <c r="D377" s="116">
        <v>1194000000</v>
      </c>
      <c r="E377" s="116">
        <v>1194000000</v>
      </c>
      <c r="F377" s="115">
        <v>0.3</v>
      </c>
    </row>
    <row r="378" spans="1:6" x14ac:dyDescent="0.25">
      <c r="A378" s="113" t="s">
        <v>50</v>
      </c>
      <c r="B378" s="114">
        <f>IF('مالیات عیدی سال 1403 '!S373&gt;'جدول مالیات حقوق'!$B$8,'مالیات عیدی سال 1403 '!S373-'جدول مالیات حقوق'!$B$8,0)</f>
        <v>0</v>
      </c>
      <c r="C378" s="114">
        <f t="shared" si="5"/>
        <v>0</v>
      </c>
      <c r="D378" s="116">
        <v>1194000000</v>
      </c>
      <c r="E378" s="116">
        <v>1194000000</v>
      </c>
      <c r="F378" s="115">
        <v>0.3</v>
      </c>
    </row>
    <row r="379" spans="1:6" x14ac:dyDescent="0.25">
      <c r="A379" s="113" t="s">
        <v>50</v>
      </c>
      <c r="B379" s="114">
        <f>IF('مالیات عیدی سال 1403 '!S374&gt;'جدول مالیات حقوق'!$B$8,'مالیات عیدی سال 1403 '!S374-'جدول مالیات حقوق'!$B$8,0)</f>
        <v>0</v>
      </c>
      <c r="C379" s="114">
        <f t="shared" si="5"/>
        <v>0</v>
      </c>
      <c r="D379" s="116">
        <v>1194000000</v>
      </c>
      <c r="E379" s="116">
        <v>1194000000</v>
      </c>
      <c r="F379" s="115">
        <v>0.3</v>
      </c>
    </row>
    <row r="380" spans="1:6" x14ac:dyDescent="0.25">
      <c r="A380" s="113" t="s">
        <v>50</v>
      </c>
      <c r="B380" s="114">
        <f>IF('مالیات عیدی سال 1403 '!S375&gt;'جدول مالیات حقوق'!$B$8,'مالیات عیدی سال 1403 '!S375-'جدول مالیات حقوق'!$B$8,0)</f>
        <v>0</v>
      </c>
      <c r="C380" s="114">
        <f t="shared" si="5"/>
        <v>0</v>
      </c>
      <c r="D380" s="116">
        <v>1194000000</v>
      </c>
      <c r="E380" s="116">
        <v>1194000000</v>
      </c>
      <c r="F380" s="115">
        <v>0.3</v>
      </c>
    </row>
    <row r="381" spans="1:6" x14ac:dyDescent="0.25">
      <c r="A381" s="113" t="s">
        <v>50</v>
      </c>
      <c r="B381" s="114">
        <f>IF('مالیات عیدی سال 1403 '!S376&gt;'جدول مالیات حقوق'!$B$8,'مالیات عیدی سال 1403 '!S376-'جدول مالیات حقوق'!$B$8,0)</f>
        <v>0</v>
      </c>
      <c r="C381" s="114">
        <f t="shared" si="5"/>
        <v>0</v>
      </c>
      <c r="D381" s="116">
        <v>1194000000</v>
      </c>
      <c r="E381" s="116">
        <v>1194000000</v>
      </c>
      <c r="F381" s="115">
        <v>0.3</v>
      </c>
    </row>
    <row r="382" spans="1:6" x14ac:dyDescent="0.25">
      <c r="A382" s="113" t="s">
        <v>50</v>
      </c>
      <c r="B382" s="114">
        <f>IF('مالیات عیدی سال 1403 '!S377&gt;'جدول مالیات حقوق'!$B$8,'مالیات عیدی سال 1403 '!S377-'جدول مالیات حقوق'!$B$8,0)</f>
        <v>0</v>
      </c>
      <c r="C382" s="114">
        <f t="shared" si="5"/>
        <v>0</v>
      </c>
      <c r="D382" s="116">
        <v>1194000000</v>
      </c>
      <c r="E382" s="116">
        <v>1194000000</v>
      </c>
      <c r="F382" s="115">
        <v>0.3</v>
      </c>
    </row>
    <row r="383" spans="1:6" x14ac:dyDescent="0.25">
      <c r="A383" s="113" t="s">
        <v>50</v>
      </c>
      <c r="B383" s="114">
        <f>IF('مالیات عیدی سال 1403 '!S378&gt;'جدول مالیات حقوق'!$B$8,'مالیات عیدی سال 1403 '!S378-'جدول مالیات حقوق'!$B$8,0)</f>
        <v>0</v>
      </c>
      <c r="C383" s="114">
        <f t="shared" si="5"/>
        <v>0</v>
      </c>
      <c r="D383" s="116">
        <v>1194000000</v>
      </c>
      <c r="E383" s="116">
        <v>1194000000</v>
      </c>
      <c r="F383" s="115">
        <v>0.3</v>
      </c>
    </row>
    <row r="384" spans="1:6" x14ac:dyDescent="0.25">
      <c r="A384" s="113" t="s">
        <v>50</v>
      </c>
      <c r="B384" s="114">
        <f>IF('مالیات عیدی سال 1403 '!S379&gt;'جدول مالیات حقوق'!$B$8,'مالیات عیدی سال 1403 '!S379-'جدول مالیات حقوق'!$B$8,0)</f>
        <v>0</v>
      </c>
      <c r="C384" s="114">
        <f t="shared" si="5"/>
        <v>0</v>
      </c>
      <c r="D384" s="116">
        <v>1194000000</v>
      </c>
      <c r="E384" s="116">
        <v>1194000000</v>
      </c>
      <c r="F384" s="115">
        <v>0.3</v>
      </c>
    </row>
    <row r="385" spans="1:6" x14ac:dyDescent="0.25">
      <c r="A385" s="113" t="s">
        <v>50</v>
      </c>
      <c r="B385" s="114">
        <f>IF('مالیات عیدی سال 1403 '!S380&gt;'جدول مالیات حقوق'!$B$8,'مالیات عیدی سال 1403 '!S380-'جدول مالیات حقوق'!$B$8,0)</f>
        <v>0</v>
      </c>
      <c r="C385" s="114">
        <f t="shared" si="5"/>
        <v>0</v>
      </c>
      <c r="D385" s="116">
        <v>1194000000</v>
      </c>
      <c r="E385" s="116">
        <v>1194000000</v>
      </c>
      <c r="F385" s="115">
        <v>0.3</v>
      </c>
    </row>
    <row r="386" spans="1:6" x14ac:dyDescent="0.25">
      <c r="A386" s="113" t="s">
        <v>50</v>
      </c>
      <c r="B386" s="114">
        <f>IF('مالیات عیدی سال 1403 '!S381&gt;'جدول مالیات حقوق'!$B$8,'مالیات عیدی سال 1403 '!S381-'جدول مالیات حقوق'!$B$8,0)</f>
        <v>0</v>
      </c>
      <c r="C386" s="114">
        <f t="shared" si="5"/>
        <v>0</v>
      </c>
      <c r="D386" s="116">
        <v>1194000000</v>
      </c>
      <c r="E386" s="116">
        <v>1194000000</v>
      </c>
      <c r="F386" s="115">
        <v>0.3</v>
      </c>
    </row>
    <row r="387" spans="1:6" x14ac:dyDescent="0.25">
      <c r="A387" s="113" t="s">
        <v>50</v>
      </c>
      <c r="B387" s="114">
        <f>IF('مالیات عیدی سال 1403 '!S382&gt;'جدول مالیات حقوق'!$B$8,'مالیات عیدی سال 1403 '!S382-'جدول مالیات حقوق'!$B$8,0)</f>
        <v>0</v>
      </c>
      <c r="C387" s="114">
        <f t="shared" si="5"/>
        <v>0</v>
      </c>
      <c r="D387" s="116">
        <v>1194000000</v>
      </c>
      <c r="E387" s="116">
        <v>1194000000</v>
      </c>
      <c r="F387" s="115">
        <v>0.3</v>
      </c>
    </row>
    <row r="388" spans="1:6" x14ac:dyDescent="0.25">
      <c r="A388" s="113" t="s">
        <v>50</v>
      </c>
      <c r="B388" s="114">
        <f>IF('مالیات عیدی سال 1403 '!S383&gt;'جدول مالیات حقوق'!$B$8,'مالیات عیدی سال 1403 '!S383-'جدول مالیات حقوق'!$B$8,0)</f>
        <v>0</v>
      </c>
      <c r="C388" s="114">
        <f t="shared" si="5"/>
        <v>0</v>
      </c>
      <c r="D388" s="116">
        <v>1194000000</v>
      </c>
      <c r="E388" s="116">
        <v>1194000000</v>
      </c>
      <c r="F388" s="115">
        <v>0.3</v>
      </c>
    </row>
    <row r="389" spans="1:6" x14ac:dyDescent="0.25">
      <c r="A389" s="113" t="s">
        <v>50</v>
      </c>
      <c r="B389" s="114">
        <f>IF('مالیات عیدی سال 1403 '!S384&gt;'جدول مالیات حقوق'!$B$8,'مالیات عیدی سال 1403 '!S384-'جدول مالیات حقوق'!$B$8,0)</f>
        <v>0</v>
      </c>
      <c r="C389" s="114">
        <f t="shared" si="5"/>
        <v>0</v>
      </c>
      <c r="D389" s="116">
        <v>1194000000</v>
      </c>
      <c r="E389" s="116">
        <v>1194000000</v>
      </c>
      <c r="F389" s="115">
        <v>0.3</v>
      </c>
    </row>
    <row r="390" spans="1:6" x14ac:dyDescent="0.25">
      <c r="A390" s="113" t="s">
        <v>50</v>
      </c>
      <c r="B390" s="114">
        <f>IF('مالیات عیدی سال 1403 '!S385&gt;'جدول مالیات حقوق'!$B$8,'مالیات عیدی سال 1403 '!S385-'جدول مالیات حقوق'!$B$8,0)</f>
        <v>0</v>
      </c>
      <c r="C390" s="114">
        <f t="shared" si="5"/>
        <v>0</v>
      </c>
      <c r="D390" s="116">
        <v>1194000000</v>
      </c>
      <c r="E390" s="116">
        <v>1194000000</v>
      </c>
      <c r="F390" s="115">
        <v>0.3</v>
      </c>
    </row>
    <row r="391" spans="1:6" x14ac:dyDescent="0.25">
      <c r="A391" s="113" t="s">
        <v>50</v>
      </c>
      <c r="B391" s="114">
        <f>IF('مالیات عیدی سال 1403 '!S386&gt;'جدول مالیات حقوق'!$B$8,'مالیات عیدی سال 1403 '!S386-'جدول مالیات حقوق'!$B$8,0)</f>
        <v>0</v>
      </c>
      <c r="C391" s="114">
        <f t="shared" si="5"/>
        <v>0</v>
      </c>
      <c r="D391" s="116">
        <v>1194000000</v>
      </c>
      <c r="E391" s="116">
        <v>1194000000</v>
      </c>
      <c r="F391" s="115">
        <v>0.3</v>
      </c>
    </row>
    <row r="392" spans="1:6" x14ac:dyDescent="0.25">
      <c r="A392" s="113" t="s">
        <v>50</v>
      </c>
      <c r="B392" s="114">
        <f>IF('مالیات عیدی سال 1403 '!S387&gt;'جدول مالیات حقوق'!$B$8,'مالیات عیدی سال 1403 '!S387-'جدول مالیات حقوق'!$B$8,0)</f>
        <v>0</v>
      </c>
      <c r="C392" s="114">
        <f t="shared" si="5"/>
        <v>0</v>
      </c>
      <c r="D392" s="116">
        <v>1194000000</v>
      </c>
      <c r="E392" s="116">
        <v>1194000000</v>
      </c>
      <c r="F392" s="115">
        <v>0.3</v>
      </c>
    </row>
    <row r="393" spans="1:6" x14ac:dyDescent="0.25">
      <c r="A393" s="113" t="s">
        <v>50</v>
      </c>
      <c r="B393" s="114">
        <f>IF('مالیات عیدی سال 1403 '!S388&gt;'جدول مالیات حقوق'!$B$8,'مالیات عیدی سال 1403 '!S388-'جدول مالیات حقوق'!$B$8,0)</f>
        <v>0</v>
      </c>
      <c r="C393" s="114">
        <f t="shared" si="5"/>
        <v>0</v>
      </c>
      <c r="D393" s="116">
        <v>1194000000</v>
      </c>
      <c r="E393" s="116">
        <v>1194000000</v>
      </c>
      <c r="F393" s="115">
        <v>0.3</v>
      </c>
    </row>
    <row r="394" spans="1:6" x14ac:dyDescent="0.25">
      <c r="A394" s="113" t="s">
        <v>50</v>
      </c>
      <c r="B394" s="114">
        <f>IF('مالیات عیدی سال 1403 '!S389&gt;'جدول مالیات حقوق'!$B$8,'مالیات عیدی سال 1403 '!S389-'جدول مالیات حقوق'!$B$8,0)</f>
        <v>0</v>
      </c>
      <c r="C394" s="114">
        <f t="shared" ref="C394:C402" si="6">ROUND((B394*F394),0)</f>
        <v>0</v>
      </c>
      <c r="D394" s="116">
        <v>1194000000</v>
      </c>
      <c r="E394" s="116">
        <v>1194000000</v>
      </c>
      <c r="F394" s="115">
        <v>0.3</v>
      </c>
    </row>
    <row r="395" spans="1:6" x14ac:dyDescent="0.25">
      <c r="A395" s="113" t="s">
        <v>50</v>
      </c>
      <c r="B395" s="114">
        <f>IF('مالیات عیدی سال 1403 '!S390&gt;'جدول مالیات حقوق'!$B$8,'مالیات عیدی سال 1403 '!S390-'جدول مالیات حقوق'!$B$8,0)</f>
        <v>0</v>
      </c>
      <c r="C395" s="114">
        <f t="shared" si="6"/>
        <v>0</v>
      </c>
      <c r="D395" s="116">
        <v>1194000000</v>
      </c>
      <c r="E395" s="116">
        <v>1194000000</v>
      </c>
      <c r="F395" s="115">
        <v>0.3</v>
      </c>
    </row>
    <row r="396" spans="1:6" x14ac:dyDescent="0.25">
      <c r="A396" s="113" t="s">
        <v>50</v>
      </c>
      <c r="B396" s="114">
        <f>IF('مالیات عیدی سال 1403 '!S391&gt;'جدول مالیات حقوق'!$B$8,'مالیات عیدی سال 1403 '!S391-'جدول مالیات حقوق'!$B$8,0)</f>
        <v>0</v>
      </c>
      <c r="C396" s="114">
        <f t="shared" si="6"/>
        <v>0</v>
      </c>
      <c r="D396" s="116">
        <v>1194000000</v>
      </c>
      <c r="E396" s="116">
        <v>1194000000</v>
      </c>
      <c r="F396" s="115">
        <v>0.3</v>
      </c>
    </row>
    <row r="397" spans="1:6" x14ac:dyDescent="0.25">
      <c r="A397" s="113" t="s">
        <v>50</v>
      </c>
      <c r="B397" s="114">
        <f>IF('مالیات عیدی سال 1403 '!S392&gt;'جدول مالیات حقوق'!$B$8,'مالیات عیدی سال 1403 '!S392-'جدول مالیات حقوق'!$B$8,0)</f>
        <v>0</v>
      </c>
      <c r="C397" s="114">
        <f t="shared" si="6"/>
        <v>0</v>
      </c>
      <c r="D397" s="116">
        <v>1194000000</v>
      </c>
      <c r="E397" s="116">
        <v>1194000000</v>
      </c>
      <c r="F397" s="115">
        <v>0.3</v>
      </c>
    </row>
    <row r="398" spans="1:6" x14ac:dyDescent="0.25">
      <c r="A398" s="113" t="s">
        <v>50</v>
      </c>
      <c r="B398" s="114">
        <f>IF('مالیات عیدی سال 1403 '!S393&gt;'جدول مالیات حقوق'!$B$8,'مالیات عیدی سال 1403 '!S393-'جدول مالیات حقوق'!$B$8,0)</f>
        <v>0</v>
      </c>
      <c r="C398" s="114">
        <f t="shared" si="6"/>
        <v>0</v>
      </c>
      <c r="D398" s="116">
        <v>1194000000</v>
      </c>
      <c r="E398" s="116">
        <v>1194000000</v>
      </c>
      <c r="F398" s="115">
        <v>0.3</v>
      </c>
    </row>
    <row r="399" spans="1:6" x14ac:dyDescent="0.25">
      <c r="A399" s="113" t="s">
        <v>50</v>
      </c>
      <c r="B399" s="114">
        <f>IF('مالیات عیدی سال 1403 '!S394&gt;'جدول مالیات حقوق'!$B$8,'مالیات عیدی سال 1403 '!S394-'جدول مالیات حقوق'!$B$8,0)</f>
        <v>0</v>
      </c>
      <c r="C399" s="114">
        <f t="shared" si="6"/>
        <v>0</v>
      </c>
      <c r="D399" s="116">
        <v>1194000000</v>
      </c>
      <c r="E399" s="116">
        <v>1194000000</v>
      </c>
      <c r="F399" s="115">
        <v>0.3</v>
      </c>
    </row>
    <row r="400" spans="1:6" x14ac:dyDescent="0.25">
      <c r="A400" s="113" t="s">
        <v>50</v>
      </c>
      <c r="B400" s="114">
        <f>IF('مالیات عیدی سال 1403 '!S395&gt;'جدول مالیات حقوق'!$B$8,'مالیات عیدی سال 1403 '!S395-'جدول مالیات حقوق'!$B$8,0)</f>
        <v>0</v>
      </c>
      <c r="C400" s="114">
        <f t="shared" si="6"/>
        <v>0</v>
      </c>
      <c r="D400" s="116">
        <v>1194000000</v>
      </c>
      <c r="E400" s="116">
        <v>1194000000</v>
      </c>
      <c r="F400" s="115">
        <v>0.3</v>
      </c>
    </row>
    <row r="401" spans="1:6" x14ac:dyDescent="0.25">
      <c r="A401" s="113" t="s">
        <v>50</v>
      </c>
      <c r="B401" s="114">
        <f>IF('مالیات عیدی سال 1403 '!S396&gt;'جدول مالیات حقوق'!$B$8,'مالیات عیدی سال 1403 '!S396-'جدول مالیات حقوق'!$B$8,0)</f>
        <v>0</v>
      </c>
      <c r="C401" s="114">
        <f t="shared" si="6"/>
        <v>0</v>
      </c>
      <c r="D401" s="116">
        <v>1194000000</v>
      </c>
      <c r="E401" s="116">
        <v>1194000000</v>
      </c>
      <c r="F401" s="115">
        <v>0.3</v>
      </c>
    </row>
    <row r="402" spans="1:6" x14ac:dyDescent="0.25">
      <c r="A402" s="113" t="s">
        <v>50</v>
      </c>
      <c r="B402" s="114">
        <f>IF('مالیات عیدی سال 1403 '!S397&gt;'جدول مالیات حقوق'!$B$8,'مالیات عیدی سال 1403 '!S397-'جدول مالیات حقوق'!$B$8,0)</f>
        <v>0</v>
      </c>
      <c r="C402" s="114">
        <f t="shared" si="6"/>
        <v>0</v>
      </c>
      <c r="D402" s="116">
        <v>1194000000</v>
      </c>
      <c r="E402" s="116">
        <v>1194000000</v>
      </c>
      <c r="F402" s="115">
        <v>0.3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J15"/>
  <sheetViews>
    <sheetView rightToLeft="1" zoomScale="70" zoomScaleNormal="70" zoomScaleSheetLayoutView="100" workbookViewId="0">
      <pane xSplit="10" ySplit="3" topLeftCell="K4" activePane="bottomRight" state="frozen"/>
      <selection pane="topRight" activeCell="D1" sqref="D1"/>
      <selection pane="bottomLeft" activeCell="A4" sqref="A4"/>
      <selection pane="bottomRight" activeCell="L23" sqref="L23"/>
    </sheetView>
  </sheetViews>
  <sheetFormatPr defaultColWidth="8.85546875" defaultRowHeight="15.75" outlineLevelCol="1" x14ac:dyDescent="0.25"/>
  <cols>
    <col min="1" max="1" width="9.140625" style="10"/>
    <col min="2" max="2" width="12.7109375" style="24" customWidth="1"/>
    <col min="3" max="10" width="12.7109375" style="10" customWidth="1"/>
    <col min="11" max="58" width="12.7109375" style="1" customWidth="1" outlineLevel="1"/>
    <col min="59" max="62" width="12.7109375" style="1" customWidth="1"/>
    <col min="63" max="16384" width="8.85546875" style="1"/>
  </cols>
  <sheetData>
    <row r="1" spans="1:62" ht="74.25" customHeight="1" thickBot="1" x14ac:dyDescent="0.3">
      <c r="A1" s="135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135"/>
      <c r="AY1" s="135"/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</row>
    <row r="2" spans="1:62" ht="39.950000000000003" customHeight="1" x14ac:dyDescent="0.25">
      <c r="A2" s="136" t="s">
        <v>0</v>
      </c>
      <c r="B2" s="140" t="s">
        <v>29</v>
      </c>
      <c r="C2" s="138" t="s">
        <v>21</v>
      </c>
      <c r="D2" s="138" t="s">
        <v>51</v>
      </c>
      <c r="E2" s="133" t="s">
        <v>30</v>
      </c>
      <c r="F2" s="133" t="s">
        <v>31</v>
      </c>
      <c r="G2" s="133" t="s">
        <v>26</v>
      </c>
      <c r="H2" s="133" t="s">
        <v>25</v>
      </c>
      <c r="I2" s="133" t="s">
        <v>1</v>
      </c>
      <c r="J2" s="131" t="s">
        <v>52</v>
      </c>
      <c r="K2" s="128" t="s">
        <v>3</v>
      </c>
      <c r="L2" s="129"/>
      <c r="M2" s="129"/>
      <c r="N2" s="130"/>
      <c r="O2" s="128" t="s">
        <v>4</v>
      </c>
      <c r="P2" s="129"/>
      <c r="Q2" s="129"/>
      <c r="R2" s="130"/>
      <c r="S2" s="128" t="s">
        <v>5</v>
      </c>
      <c r="T2" s="129"/>
      <c r="U2" s="129"/>
      <c r="V2" s="130"/>
      <c r="W2" s="128" t="s">
        <v>6</v>
      </c>
      <c r="X2" s="129"/>
      <c r="Y2" s="129"/>
      <c r="Z2" s="130"/>
      <c r="AA2" s="128" t="s">
        <v>7</v>
      </c>
      <c r="AB2" s="129"/>
      <c r="AC2" s="129"/>
      <c r="AD2" s="130"/>
      <c r="AE2" s="128" t="s">
        <v>8</v>
      </c>
      <c r="AF2" s="129"/>
      <c r="AG2" s="129"/>
      <c r="AH2" s="130"/>
      <c r="AI2" s="128" t="s">
        <v>9</v>
      </c>
      <c r="AJ2" s="129"/>
      <c r="AK2" s="129"/>
      <c r="AL2" s="130"/>
      <c r="AM2" s="128" t="s">
        <v>45</v>
      </c>
      <c r="AN2" s="129"/>
      <c r="AO2" s="129"/>
      <c r="AP2" s="130"/>
      <c r="AQ2" s="128" t="s">
        <v>10</v>
      </c>
      <c r="AR2" s="129"/>
      <c r="AS2" s="129"/>
      <c r="AT2" s="130"/>
      <c r="AU2" s="128" t="s">
        <v>11</v>
      </c>
      <c r="AV2" s="129"/>
      <c r="AW2" s="129"/>
      <c r="AX2" s="130"/>
      <c r="AY2" s="128" t="s">
        <v>12</v>
      </c>
      <c r="AZ2" s="129"/>
      <c r="BA2" s="129"/>
      <c r="BB2" s="130"/>
      <c r="BC2" s="128" t="s">
        <v>13</v>
      </c>
      <c r="BD2" s="129"/>
      <c r="BE2" s="129"/>
      <c r="BF2" s="130"/>
      <c r="BG2" s="128" t="s">
        <v>49</v>
      </c>
      <c r="BH2" s="129"/>
      <c r="BI2" s="129"/>
      <c r="BJ2" s="130"/>
    </row>
    <row r="3" spans="1:62" ht="63.75" thickBot="1" x14ac:dyDescent="0.3">
      <c r="A3" s="137"/>
      <c r="B3" s="141"/>
      <c r="C3" s="139"/>
      <c r="D3" s="139"/>
      <c r="E3" s="139"/>
      <c r="F3" s="134"/>
      <c r="G3" s="134"/>
      <c r="H3" s="134"/>
      <c r="I3" s="134"/>
      <c r="J3" s="132"/>
      <c r="K3" s="56" t="s">
        <v>48</v>
      </c>
      <c r="L3" s="57" t="s">
        <v>56</v>
      </c>
      <c r="M3" s="93" t="s">
        <v>57</v>
      </c>
      <c r="N3" s="58" t="s">
        <v>58</v>
      </c>
      <c r="O3" s="56" t="s">
        <v>48</v>
      </c>
      <c r="P3" s="57" t="s">
        <v>56</v>
      </c>
      <c r="Q3" s="93" t="s">
        <v>57</v>
      </c>
      <c r="R3" s="58" t="s">
        <v>58</v>
      </c>
      <c r="S3" s="56" t="s">
        <v>48</v>
      </c>
      <c r="T3" s="57" t="s">
        <v>56</v>
      </c>
      <c r="U3" s="93" t="s">
        <v>57</v>
      </c>
      <c r="V3" s="58" t="s">
        <v>58</v>
      </c>
      <c r="W3" s="56" t="s">
        <v>48</v>
      </c>
      <c r="X3" s="57" t="s">
        <v>56</v>
      </c>
      <c r="Y3" s="93" t="s">
        <v>57</v>
      </c>
      <c r="Z3" s="58" t="s">
        <v>58</v>
      </c>
      <c r="AA3" s="56" t="s">
        <v>48</v>
      </c>
      <c r="AB3" s="57" t="s">
        <v>56</v>
      </c>
      <c r="AC3" s="93" t="s">
        <v>57</v>
      </c>
      <c r="AD3" s="58" t="s">
        <v>58</v>
      </c>
      <c r="AE3" s="56" t="s">
        <v>48</v>
      </c>
      <c r="AF3" s="57" t="s">
        <v>56</v>
      </c>
      <c r="AG3" s="93" t="s">
        <v>57</v>
      </c>
      <c r="AH3" s="58" t="s">
        <v>58</v>
      </c>
      <c r="AI3" s="56" t="s">
        <v>48</v>
      </c>
      <c r="AJ3" s="57" t="s">
        <v>56</v>
      </c>
      <c r="AK3" s="93" t="s">
        <v>57</v>
      </c>
      <c r="AL3" s="58" t="s">
        <v>58</v>
      </c>
      <c r="AM3" s="56" t="s">
        <v>48</v>
      </c>
      <c r="AN3" s="57" t="s">
        <v>56</v>
      </c>
      <c r="AO3" s="93" t="s">
        <v>57</v>
      </c>
      <c r="AP3" s="58" t="s">
        <v>58</v>
      </c>
      <c r="AQ3" s="56" t="s">
        <v>48</v>
      </c>
      <c r="AR3" s="57" t="s">
        <v>56</v>
      </c>
      <c r="AS3" s="93" t="s">
        <v>57</v>
      </c>
      <c r="AT3" s="58" t="s">
        <v>58</v>
      </c>
      <c r="AU3" s="73" t="s">
        <v>48</v>
      </c>
      <c r="AV3" s="57" t="s">
        <v>56</v>
      </c>
      <c r="AW3" s="93" t="s">
        <v>57</v>
      </c>
      <c r="AX3" s="58" t="s">
        <v>58</v>
      </c>
      <c r="AY3" s="56" t="s">
        <v>48</v>
      </c>
      <c r="AZ3" s="57" t="s">
        <v>56</v>
      </c>
      <c r="BA3" s="93" t="s">
        <v>57</v>
      </c>
      <c r="BB3" s="58" t="s">
        <v>58</v>
      </c>
      <c r="BC3" s="56" t="s">
        <v>48</v>
      </c>
      <c r="BD3" s="57" t="s">
        <v>56</v>
      </c>
      <c r="BE3" s="93" t="s">
        <v>57</v>
      </c>
      <c r="BF3" s="58" t="s">
        <v>58</v>
      </c>
      <c r="BG3" s="56" t="s">
        <v>48</v>
      </c>
      <c r="BH3" s="57" t="s">
        <v>56</v>
      </c>
      <c r="BI3" s="93" t="s">
        <v>57</v>
      </c>
      <c r="BJ3" s="58" t="s">
        <v>59</v>
      </c>
    </row>
    <row r="4" spans="1:62" ht="24.95" customHeight="1" x14ac:dyDescent="0.25">
      <c r="A4" s="59">
        <v>1</v>
      </c>
      <c r="B4" s="60"/>
      <c r="C4" s="61"/>
      <c r="D4" s="102"/>
      <c r="E4" s="102"/>
      <c r="F4" s="102"/>
      <c r="G4" s="102"/>
      <c r="H4" s="102"/>
      <c r="I4" s="102"/>
      <c r="J4" s="62">
        <f t="shared" ref="J4:J12" si="0">I4*30</f>
        <v>0</v>
      </c>
      <c r="K4" s="75"/>
      <c r="L4" s="76"/>
      <c r="M4" s="94"/>
      <c r="N4" s="77"/>
      <c r="O4" s="75"/>
      <c r="P4" s="76"/>
      <c r="Q4" s="94"/>
      <c r="R4" s="77"/>
      <c r="S4" s="75"/>
      <c r="T4" s="76"/>
      <c r="U4" s="94"/>
      <c r="V4" s="77"/>
      <c r="W4" s="75"/>
      <c r="X4" s="76"/>
      <c r="Y4" s="94"/>
      <c r="Z4" s="77"/>
      <c r="AA4" s="75"/>
      <c r="AB4" s="76"/>
      <c r="AC4" s="94"/>
      <c r="AD4" s="77"/>
      <c r="AE4" s="75"/>
      <c r="AF4" s="76"/>
      <c r="AG4" s="94"/>
      <c r="AH4" s="77"/>
      <c r="AI4" s="75"/>
      <c r="AJ4" s="76"/>
      <c r="AK4" s="94"/>
      <c r="AL4" s="77"/>
      <c r="AM4" s="75"/>
      <c r="AN4" s="76"/>
      <c r="AO4" s="94"/>
      <c r="AP4" s="77"/>
      <c r="AQ4" s="75"/>
      <c r="AR4" s="76"/>
      <c r="AS4" s="94"/>
      <c r="AT4" s="77"/>
      <c r="AU4" s="78"/>
      <c r="AV4" s="76"/>
      <c r="AW4" s="94"/>
      <c r="AX4" s="77"/>
      <c r="AY4" s="75"/>
      <c r="AZ4" s="76"/>
      <c r="BA4" s="94"/>
      <c r="BB4" s="77"/>
      <c r="BC4" s="75"/>
      <c r="BD4" s="76"/>
      <c r="BE4" s="76"/>
      <c r="BF4" s="77"/>
      <c r="BG4" s="75">
        <f t="shared" ref="BG4:BG11" si="1">K4+O4+S4+W4+AA4+AE4+AI4+AM4+AQ4+AU4+AY4+BC4</f>
        <v>0</v>
      </c>
      <c r="BH4" s="76">
        <f t="shared" ref="BH4:BH11" si="2">L4+P4+T4+X4+AB4+AF4+AJ4+AN4+AR4+AV4+AZ4+BD4</f>
        <v>0</v>
      </c>
      <c r="BI4" s="76">
        <f t="shared" ref="BI4:BI11" si="3">M4+Q4+U4+Y4+AC4+AG4+AK4+AO4+AS4+AW4+BA4+BE4</f>
        <v>0</v>
      </c>
      <c r="BJ4" s="77">
        <f t="shared" ref="BJ4:BJ11" si="4">N4+R4+V4+Z4+AD4+AH4+AL4+AP4+AT4+AX4+BB4+BF4</f>
        <v>0</v>
      </c>
    </row>
    <row r="5" spans="1:62" ht="24.95" customHeight="1" x14ac:dyDescent="0.25">
      <c r="A5" s="63">
        <v>2</v>
      </c>
      <c r="B5" s="64"/>
      <c r="C5" s="65"/>
      <c r="D5" s="103"/>
      <c r="E5" s="103"/>
      <c r="F5" s="103"/>
      <c r="G5" s="103"/>
      <c r="H5" s="103"/>
      <c r="I5" s="103"/>
      <c r="J5" s="62">
        <f t="shared" si="0"/>
        <v>0</v>
      </c>
      <c r="K5" s="79"/>
      <c r="L5" s="80"/>
      <c r="M5" s="95"/>
      <c r="N5" s="81"/>
      <c r="O5" s="79"/>
      <c r="P5" s="80"/>
      <c r="Q5" s="95"/>
      <c r="R5" s="81"/>
      <c r="S5" s="79"/>
      <c r="T5" s="80"/>
      <c r="U5" s="95"/>
      <c r="V5" s="81"/>
      <c r="W5" s="79"/>
      <c r="X5" s="80"/>
      <c r="Y5" s="95"/>
      <c r="Z5" s="81"/>
      <c r="AA5" s="79"/>
      <c r="AB5" s="80"/>
      <c r="AC5" s="95"/>
      <c r="AD5" s="81"/>
      <c r="AE5" s="79"/>
      <c r="AF5" s="80"/>
      <c r="AG5" s="95"/>
      <c r="AH5" s="81"/>
      <c r="AI5" s="79"/>
      <c r="AJ5" s="80"/>
      <c r="AK5" s="95"/>
      <c r="AL5" s="81"/>
      <c r="AM5" s="79"/>
      <c r="AN5" s="80"/>
      <c r="AO5" s="95"/>
      <c r="AP5" s="81"/>
      <c r="AQ5" s="79"/>
      <c r="AR5" s="80"/>
      <c r="AS5" s="95"/>
      <c r="AT5" s="81"/>
      <c r="AU5" s="82"/>
      <c r="AV5" s="80"/>
      <c r="AW5" s="95"/>
      <c r="AX5" s="81"/>
      <c r="AY5" s="79"/>
      <c r="AZ5" s="80"/>
      <c r="BA5" s="95"/>
      <c r="BB5" s="81"/>
      <c r="BC5" s="79"/>
      <c r="BD5" s="80"/>
      <c r="BE5" s="95"/>
      <c r="BF5" s="81"/>
      <c r="BG5" s="75">
        <f t="shared" si="1"/>
        <v>0</v>
      </c>
      <c r="BH5" s="76">
        <f t="shared" si="2"/>
        <v>0</v>
      </c>
      <c r="BI5" s="76">
        <f t="shared" si="3"/>
        <v>0</v>
      </c>
      <c r="BJ5" s="77">
        <f t="shared" si="4"/>
        <v>0</v>
      </c>
    </row>
    <row r="6" spans="1:62" ht="24.95" customHeight="1" x14ac:dyDescent="0.25">
      <c r="A6" s="63">
        <v>3</v>
      </c>
      <c r="B6" s="64"/>
      <c r="C6" s="65"/>
      <c r="D6" s="103"/>
      <c r="E6" s="103"/>
      <c r="F6" s="103"/>
      <c r="G6" s="103"/>
      <c r="H6" s="103"/>
      <c r="I6" s="103"/>
      <c r="J6" s="62">
        <f t="shared" si="0"/>
        <v>0</v>
      </c>
      <c r="K6" s="79"/>
      <c r="L6" s="80"/>
      <c r="M6" s="95"/>
      <c r="N6" s="81"/>
      <c r="O6" s="79"/>
      <c r="P6" s="80"/>
      <c r="Q6" s="95"/>
      <c r="R6" s="81"/>
      <c r="S6" s="79"/>
      <c r="T6" s="80"/>
      <c r="U6" s="95"/>
      <c r="V6" s="81"/>
      <c r="W6" s="79"/>
      <c r="X6" s="80"/>
      <c r="Y6" s="95"/>
      <c r="Z6" s="81"/>
      <c r="AA6" s="79"/>
      <c r="AB6" s="80"/>
      <c r="AC6" s="95"/>
      <c r="AD6" s="81"/>
      <c r="AE6" s="79"/>
      <c r="AF6" s="80"/>
      <c r="AG6" s="95"/>
      <c r="AH6" s="81"/>
      <c r="AI6" s="79"/>
      <c r="AJ6" s="80"/>
      <c r="AK6" s="95"/>
      <c r="AL6" s="81"/>
      <c r="AM6" s="79"/>
      <c r="AN6" s="80"/>
      <c r="AO6" s="95"/>
      <c r="AP6" s="81"/>
      <c r="AQ6" s="79"/>
      <c r="AR6" s="80"/>
      <c r="AS6" s="95"/>
      <c r="AT6" s="81"/>
      <c r="AU6" s="82"/>
      <c r="AV6" s="80"/>
      <c r="AW6" s="95"/>
      <c r="AX6" s="81"/>
      <c r="AY6" s="79"/>
      <c r="AZ6" s="80"/>
      <c r="BA6" s="95"/>
      <c r="BB6" s="81"/>
      <c r="BC6" s="79"/>
      <c r="BD6" s="80"/>
      <c r="BE6" s="95"/>
      <c r="BF6" s="81"/>
      <c r="BG6" s="75">
        <f t="shared" si="1"/>
        <v>0</v>
      </c>
      <c r="BH6" s="76">
        <f t="shared" si="2"/>
        <v>0</v>
      </c>
      <c r="BI6" s="76">
        <f t="shared" si="3"/>
        <v>0</v>
      </c>
      <c r="BJ6" s="77">
        <f t="shared" si="4"/>
        <v>0</v>
      </c>
    </row>
    <row r="7" spans="1:62" ht="24.95" customHeight="1" x14ac:dyDescent="0.25">
      <c r="A7" s="63">
        <v>4</v>
      </c>
      <c r="B7" s="64"/>
      <c r="C7" s="65"/>
      <c r="D7" s="103"/>
      <c r="E7" s="103"/>
      <c r="F7" s="103"/>
      <c r="G7" s="103"/>
      <c r="H7" s="103"/>
      <c r="I7" s="103"/>
      <c r="J7" s="62">
        <f t="shared" si="0"/>
        <v>0</v>
      </c>
      <c r="K7" s="79"/>
      <c r="L7" s="80"/>
      <c r="M7" s="95"/>
      <c r="N7" s="81"/>
      <c r="O7" s="79"/>
      <c r="P7" s="80"/>
      <c r="Q7" s="95"/>
      <c r="R7" s="81"/>
      <c r="S7" s="79"/>
      <c r="T7" s="80"/>
      <c r="U7" s="95"/>
      <c r="V7" s="81"/>
      <c r="W7" s="79"/>
      <c r="X7" s="80"/>
      <c r="Y7" s="95"/>
      <c r="Z7" s="81"/>
      <c r="AA7" s="79"/>
      <c r="AB7" s="80"/>
      <c r="AC7" s="95"/>
      <c r="AD7" s="81"/>
      <c r="AE7" s="79"/>
      <c r="AF7" s="80"/>
      <c r="AG7" s="95"/>
      <c r="AH7" s="81"/>
      <c r="AI7" s="79"/>
      <c r="AJ7" s="80"/>
      <c r="AK7" s="95"/>
      <c r="AL7" s="81"/>
      <c r="AM7" s="79"/>
      <c r="AN7" s="80"/>
      <c r="AO7" s="95"/>
      <c r="AP7" s="81"/>
      <c r="AQ7" s="79"/>
      <c r="AR7" s="80"/>
      <c r="AS7" s="95"/>
      <c r="AT7" s="81"/>
      <c r="AU7" s="82"/>
      <c r="AV7" s="80"/>
      <c r="AW7" s="95"/>
      <c r="AX7" s="81"/>
      <c r="AY7" s="79"/>
      <c r="AZ7" s="80"/>
      <c r="BA7" s="95"/>
      <c r="BB7" s="81"/>
      <c r="BC7" s="79"/>
      <c r="BD7" s="80"/>
      <c r="BE7" s="95"/>
      <c r="BF7" s="81"/>
      <c r="BG7" s="75">
        <f t="shared" si="1"/>
        <v>0</v>
      </c>
      <c r="BH7" s="76">
        <f t="shared" si="2"/>
        <v>0</v>
      </c>
      <c r="BI7" s="76">
        <f t="shared" si="3"/>
        <v>0</v>
      </c>
      <c r="BJ7" s="77">
        <f t="shared" si="4"/>
        <v>0</v>
      </c>
    </row>
    <row r="8" spans="1:62" ht="24.95" customHeight="1" x14ac:dyDescent="0.25">
      <c r="A8" s="63">
        <v>5</v>
      </c>
      <c r="B8" s="64"/>
      <c r="C8" s="65"/>
      <c r="D8" s="103"/>
      <c r="E8" s="103"/>
      <c r="F8" s="103"/>
      <c r="G8" s="103"/>
      <c r="H8" s="103"/>
      <c r="I8" s="103"/>
      <c r="J8" s="62">
        <f t="shared" si="0"/>
        <v>0</v>
      </c>
      <c r="K8" s="79"/>
      <c r="L8" s="80"/>
      <c r="M8" s="95"/>
      <c r="N8" s="81"/>
      <c r="O8" s="79"/>
      <c r="P8" s="80"/>
      <c r="Q8" s="95"/>
      <c r="R8" s="81"/>
      <c r="S8" s="79"/>
      <c r="T8" s="80"/>
      <c r="U8" s="95"/>
      <c r="V8" s="81"/>
      <c r="W8" s="79"/>
      <c r="X8" s="80"/>
      <c r="Y8" s="95"/>
      <c r="Z8" s="81"/>
      <c r="AA8" s="79"/>
      <c r="AB8" s="80"/>
      <c r="AC8" s="95"/>
      <c r="AD8" s="81"/>
      <c r="AE8" s="79"/>
      <c r="AF8" s="80"/>
      <c r="AG8" s="95"/>
      <c r="AH8" s="81"/>
      <c r="AI8" s="79"/>
      <c r="AJ8" s="80"/>
      <c r="AK8" s="95"/>
      <c r="AL8" s="81"/>
      <c r="AM8" s="79"/>
      <c r="AN8" s="80"/>
      <c r="AO8" s="95"/>
      <c r="AP8" s="81"/>
      <c r="AQ8" s="79"/>
      <c r="AR8" s="80"/>
      <c r="AS8" s="95"/>
      <c r="AT8" s="81"/>
      <c r="AU8" s="82"/>
      <c r="AV8" s="80"/>
      <c r="AW8" s="95"/>
      <c r="AX8" s="81"/>
      <c r="AY8" s="79"/>
      <c r="AZ8" s="80"/>
      <c r="BA8" s="95"/>
      <c r="BB8" s="81"/>
      <c r="BC8" s="79"/>
      <c r="BD8" s="80"/>
      <c r="BE8" s="95"/>
      <c r="BF8" s="81"/>
      <c r="BG8" s="75">
        <f t="shared" si="1"/>
        <v>0</v>
      </c>
      <c r="BH8" s="76">
        <f t="shared" si="2"/>
        <v>0</v>
      </c>
      <c r="BI8" s="76">
        <f t="shared" si="3"/>
        <v>0</v>
      </c>
      <c r="BJ8" s="77">
        <f t="shared" si="4"/>
        <v>0</v>
      </c>
    </row>
    <row r="9" spans="1:62" ht="24.95" customHeight="1" x14ac:dyDescent="0.25">
      <c r="A9" s="63">
        <v>6</v>
      </c>
      <c r="B9" s="64"/>
      <c r="C9" s="65"/>
      <c r="D9" s="103"/>
      <c r="E9" s="103"/>
      <c r="F9" s="103"/>
      <c r="G9" s="103"/>
      <c r="H9" s="103"/>
      <c r="I9" s="103"/>
      <c r="J9" s="62">
        <f t="shared" si="0"/>
        <v>0</v>
      </c>
      <c r="K9" s="79"/>
      <c r="L9" s="80"/>
      <c r="M9" s="95"/>
      <c r="N9" s="81"/>
      <c r="O9" s="79"/>
      <c r="P9" s="80"/>
      <c r="Q9" s="95"/>
      <c r="R9" s="81"/>
      <c r="S9" s="79"/>
      <c r="T9" s="80"/>
      <c r="U9" s="95"/>
      <c r="V9" s="81"/>
      <c r="W9" s="79"/>
      <c r="X9" s="80"/>
      <c r="Y9" s="95"/>
      <c r="Z9" s="81"/>
      <c r="AA9" s="79"/>
      <c r="AB9" s="80"/>
      <c r="AC9" s="95"/>
      <c r="AD9" s="81"/>
      <c r="AE9" s="79"/>
      <c r="AF9" s="80"/>
      <c r="AG9" s="95"/>
      <c r="AH9" s="81"/>
      <c r="AI9" s="79"/>
      <c r="AJ9" s="80"/>
      <c r="AK9" s="95"/>
      <c r="AL9" s="81"/>
      <c r="AM9" s="79"/>
      <c r="AN9" s="80"/>
      <c r="AO9" s="95"/>
      <c r="AP9" s="81"/>
      <c r="AQ9" s="79"/>
      <c r="AR9" s="80"/>
      <c r="AS9" s="95"/>
      <c r="AT9" s="81"/>
      <c r="AU9" s="82"/>
      <c r="AV9" s="80"/>
      <c r="AW9" s="95"/>
      <c r="AX9" s="81"/>
      <c r="AY9" s="79"/>
      <c r="AZ9" s="80"/>
      <c r="BA9" s="95"/>
      <c r="BB9" s="81"/>
      <c r="BC9" s="79"/>
      <c r="BD9" s="80"/>
      <c r="BE9" s="95"/>
      <c r="BF9" s="81"/>
      <c r="BG9" s="75">
        <f t="shared" si="1"/>
        <v>0</v>
      </c>
      <c r="BH9" s="76">
        <f t="shared" si="2"/>
        <v>0</v>
      </c>
      <c r="BI9" s="76">
        <f t="shared" si="3"/>
        <v>0</v>
      </c>
      <c r="BJ9" s="77">
        <f t="shared" si="4"/>
        <v>0</v>
      </c>
    </row>
    <row r="10" spans="1:62" ht="24.95" customHeight="1" x14ac:dyDescent="0.25">
      <c r="A10" s="63">
        <v>7</v>
      </c>
      <c r="B10" s="64"/>
      <c r="C10" s="65"/>
      <c r="D10" s="103"/>
      <c r="E10" s="103"/>
      <c r="F10" s="103"/>
      <c r="G10" s="103"/>
      <c r="H10" s="103"/>
      <c r="I10" s="103"/>
      <c r="J10" s="62">
        <f t="shared" si="0"/>
        <v>0</v>
      </c>
      <c r="K10" s="79"/>
      <c r="L10" s="80"/>
      <c r="M10" s="95"/>
      <c r="N10" s="81"/>
      <c r="O10" s="79"/>
      <c r="P10" s="80"/>
      <c r="Q10" s="95"/>
      <c r="R10" s="81"/>
      <c r="S10" s="79"/>
      <c r="T10" s="80"/>
      <c r="U10" s="95"/>
      <c r="V10" s="81"/>
      <c r="W10" s="79"/>
      <c r="X10" s="80"/>
      <c r="Y10" s="95"/>
      <c r="Z10" s="81"/>
      <c r="AA10" s="79"/>
      <c r="AB10" s="80"/>
      <c r="AC10" s="95"/>
      <c r="AD10" s="81"/>
      <c r="AE10" s="79"/>
      <c r="AF10" s="80"/>
      <c r="AG10" s="95"/>
      <c r="AH10" s="81"/>
      <c r="AI10" s="79"/>
      <c r="AJ10" s="80"/>
      <c r="AK10" s="95"/>
      <c r="AL10" s="81"/>
      <c r="AM10" s="79"/>
      <c r="AN10" s="80"/>
      <c r="AO10" s="95"/>
      <c r="AP10" s="81"/>
      <c r="AQ10" s="79"/>
      <c r="AR10" s="80"/>
      <c r="AS10" s="95"/>
      <c r="AT10" s="81"/>
      <c r="AU10" s="82"/>
      <c r="AV10" s="80"/>
      <c r="AW10" s="95"/>
      <c r="AX10" s="81"/>
      <c r="AY10" s="79"/>
      <c r="AZ10" s="80"/>
      <c r="BA10" s="95"/>
      <c r="BB10" s="81"/>
      <c r="BC10" s="79"/>
      <c r="BD10" s="80"/>
      <c r="BE10" s="95"/>
      <c r="BF10" s="81"/>
      <c r="BG10" s="75">
        <f t="shared" si="1"/>
        <v>0</v>
      </c>
      <c r="BH10" s="76">
        <f t="shared" si="2"/>
        <v>0</v>
      </c>
      <c r="BI10" s="76">
        <f t="shared" si="3"/>
        <v>0</v>
      </c>
      <c r="BJ10" s="77">
        <f t="shared" si="4"/>
        <v>0</v>
      </c>
    </row>
    <row r="11" spans="1:62" ht="24.95" customHeight="1" x14ac:dyDescent="0.25">
      <c r="A11" s="63">
        <v>8</v>
      </c>
      <c r="B11" s="64"/>
      <c r="C11" s="65"/>
      <c r="D11" s="103"/>
      <c r="E11" s="103"/>
      <c r="F11" s="103"/>
      <c r="G11" s="103"/>
      <c r="H11" s="103"/>
      <c r="I11" s="103"/>
      <c r="J11" s="62">
        <f t="shared" si="0"/>
        <v>0</v>
      </c>
      <c r="K11" s="79"/>
      <c r="L11" s="80"/>
      <c r="M11" s="95"/>
      <c r="N11" s="81"/>
      <c r="O11" s="79"/>
      <c r="P11" s="80"/>
      <c r="Q11" s="95"/>
      <c r="R11" s="81"/>
      <c r="S11" s="79"/>
      <c r="T11" s="80"/>
      <c r="U11" s="95"/>
      <c r="V11" s="81"/>
      <c r="W11" s="79"/>
      <c r="X11" s="80"/>
      <c r="Y11" s="95"/>
      <c r="Z11" s="81"/>
      <c r="AA11" s="79"/>
      <c r="AB11" s="80"/>
      <c r="AC11" s="95"/>
      <c r="AD11" s="81"/>
      <c r="AE11" s="79"/>
      <c r="AF11" s="80"/>
      <c r="AG11" s="95"/>
      <c r="AH11" s="81"/>
      <c r="AI11" s="79"/>
      <c r="AJ11" s="80"/>
      <c r="AK11" s="95"/>
      <c r="AL11" s="81"/>
      <c r="AM11" s="79"/>
      <c r="AN11" s="80"/>
      <c r="AO11" s="95"/>
      <c r="AP11" s="81"/>
      <c r="AQ11" s="79"/>
      <c r="AR11" s="80"/>
      <c r="AS11" s="95"/>
      <c r="AT11" s="81"/>
      <c r="AU11" s="82"/>
      <c r="AV11" s="80"/>
      <c r="AW11" s="95"/>
      <c r="AX11" s="81"/>
      <c r="AY11" s="79"/>
      <c r="AZ11" s="80"/>
      <c r="BA11" s="95"/>
      <c r="BB11" s="81"/>
      <c r="BC11" s="79"/>
      <c r="BD11" s="80"/>
      <c r="BE11" s="95"/>
      <c r="BF11" s="81"/>
      <c r="BG11" s="75">
        <f t="shared" si="1"/>
        <v>0</v>
      </c>
      <c r="BH11" s="76">
        <f t="shared" si="2"/>
        <v>0</v>
      </c>
      <c r="BI11" s="76">
        <f t="shared" si="3"/>
        <v>0</v>
      </c>
      <c r="BJ11" s="77">
        <f t="shared" si="4"/>
        <v>0</v>
      </c>
    </row>
    <row r="12" spans="1:62" ht="24.95" customHeight="1" x14ac:dyDescent="0.25">
      <c r="A12" s="63">
        <v>9</v>
      </c>
      <c r="B12" s="64"/>
      <c r="C12" s="65"/>
      <c r="D12" s="103"/>
      <c r="E12" s="103"/>
      <c r="F12" s="103"/>
      <c r="G12" s="103"/>
      <c r="H12" s="103"/>
      <c r="I12" s="103"/>
      <c r="J12" s="62">
        <f t="shared" si="0"/>
        <v>0</v>
      </c>
      <c r="K12" s="79"/>
      <c r="L12" s="80"/>
      <c r="M12" s="95"/>
      <c r="N12" s="81"/>
      <c r="O12" s="79"/>
      <c r="P12" s="80"/>
      <c r="Q12" s="95"/>
      <c r="R12" s="81"/>
      <c r="S12" s="79"/>
      <c r="T12" s="80"/>
      <c r="U12" s="95"/>
      <c r="V12" s="81"/>
      <c r="W12" s="79"/>
      <c r="X12" s="80"/>
      <c r="Y12" s="95"/>
      <c r="Z12" s="81"/>
      <c r="AA12" s="79"/>
      <c r="AB12" s="80"/>
      <c r="AC12" s="95"/>
      <c r="AD12" s="81"/>
      <c r="AE12" s="79"/>
      <c r="AF12" s="80"/>
      <c r="AG12" s="95"/>
      <c r="AH12" s="81"/>
      <c r="AI12" s="79"/>
      <c r="AJ12" s="80"/>
      <c r="AK12" s="95"/>
      <c r="AL12" s="81"/>
      <c r="AM12" s="79"/>
      <c r="AN12" s="80"/>
      <c r="AO12" s="95"/>
      <c r="AP12" s="81"/>
      <c r="AQ12" s="79"/>
      <c r="AR12" s="80"/>
      <c r="AS12" s="95"/>
      <c r="AT12" s="81"/>
      <c r="AU12" s="82"/>
      <c r="AV12" s="80"/>
      <c r="AW12" s="95"/>
      <c r="AX12" s="81"/>
      <c r="AY12" s="79"/>
      <c r="AZ12" s="80"/>
      <c r="BA12" s="95"/>
      <c r="BB12" s="81"/>
      <c r="BC12" s="79"/>
      <c r="BD12" s="80"/>
      <c r="BE12" s="95"/>
      <c r="BF12" s="81"/>
      <c r="BG12" s="75">
        <f t="shared" ref="BG12:BG14" si="5">K12+O12+S12+W12+AA12+AE12+AI12+AM12+AQ12+AU12+AY12+BC12</f>
        <v>0</v>
      </c>
      <c r="BH12" s="76">
        <f t="shared" ref="BH12:BH14" si="6">L12+P12+T12+X12+AB12+AF12+AJ12+AN12+AR12+AV12+AZ12+BD12</f>
        <v>0</v>
      </c>
      <c r="BI12" s="76">
        <f t="shared" ref="BI12:BJ14" si="7">M12+Q12+U12+Y12+AC12+AG12+AK12+AO12+AS12+AW12+BA12+BE12</f>
        <v>0</v>
      </c>
      <c r="BJ12" s="77">
        <f t="shared" si="7"/>
        <v>0</v>
      </c>
    </row>
    <row r="13" spans="1:62" ht="24.95" customHeight="1" x14ac:dyDescent="0.25">
      <c r="A13" s="63">
        <v>10</v>
      </c>
      <c r="B13" s="64"/>
      <c r="C13" s="65"/>
      <c r="D13" s="103"/>
      <c r="E13" s="103"/>
      <c r="F13" s="103"/>
      <c r="G13" s="103"/>
      <c r="H13" s="103"/>
      <c r="I13" s="103"/>
      <c r="J13" s="62">
        <f t="shared" ref="J13:J14" si="8">I13*30</f>
        <v>0</v>
      </c>
      <c r="K13" s="79"/>
      <c r="L13" s="80"/>
      <c r="M13" s="95"/>
      <c r="N13" s="81"/>
      <c r="O13" s="79"/>
      <c r="P13" s="80"/>
      <c r="Q13" s="95"/>
      <c r="R13" s="81"/>
      <c r="S13" s="79"/>
      <c r="T13" s="80"/>
      <c r="U13" s="95"/>
      <c r="V13" s="81"/>
      <c r="W13" s="79"/>
      <c r="X13" s="80"/>
      <c r="Y13" s="95"/>
      <c r="Z13" s="81"/>
      <c r="AA13" s="79"/>
      <c r="AB13" s="80"/>
      <c r="AC13" s="95"/>
      <c r="AD13" s="81"/>
      <c r="AE13" s="79"/>
      <c r="AF13" s="80"/>
      <c r="AG13" s="95"/>
      <c r="AH13" s="81"/>
      <c r="AI13" s="79"/>
      <c r="AJ13" s="80"/>
      <c r="AK13" s="95"/>
      <c r="AL13" s="81"/>
      <c r="AM13" s="79"/>
      <c r="AN13" s="80"/>
      <c r="AO13" s="95"/>
      <c r="AP13" s="81"/>
      <c r="AQ13" s="79"/>
      <c r="AR13" s="80"/>
      <c r="AS13" s="95"/>
      <c r="AT13" s="81"/>
      <c r="AU13" s="82"/>
      <c r="AV13" s="80"/>
      <c r="AW13" s="95"/>
      <c r="AX13" s="81"/>
      <c r="AY13" s="79"/>
      <c r="AZ13" s="80"/>
      <c r="BA13" s="95"/>
      <c r="BB13" s="81"/>
      <c r="BC13" s="79"/>
      <c r="BD13" s="80"/>
      <c r="BE13" s="95"/>
      <c r="BF13" s="81"/>
      <c r="BG13" s="75">
        <f t="shared" si="5"/>
        <v>0</v>
      </c>
      <c r="BH13" s="76">
        <f t="shared" si="6"/>
        <v>0</v>
      </c>
      <c r="BI13" s="76">
        <f t="shared" si="7"/>
        <v>0</v>
      </c>
      <c r="BJ13" s="77">
        <f t="shared" si="7"/>
        <v>0</v>
      </c>
    </row>
    <row r="14" spans="1:62" ht="24.95" customHeight="1" thickBot="1" x14ac:dyDescent="0.3">
      <c r="A14" s="66">
        <v>11</v>
      </c>
      <c r="B14" s="67"/>
      <c r="C14" s="68"/>
      <c r="D14" s="104"/>
      <c r="E14" s="104"/>
      <c r="F14" s="104"/>
      <c r="G14" s="104"/>
      <c r="H14" s="104"/>
      <c r="I14" s="104"/>
      <c r="J14" s="62">
        <f t="shared" si="8"/>
        <v>0</v>
      </c>
      <c r="K14" s="83"/>
      <c r="L14" s="84"/>
      <c r="M14" s="96"/>
      <c r="N14" s="88"/>
      <c r="O14" s="83"/>
      <c r="P14" s="84"/>
      <c r="Q14" s="96"/>
      <c r="R14" s="85"/>
      <c r="S14" s="83"/>
      <c r="T14" s="84"/>
      <c r="U14" s="96"/>
      <c r="V14" s="85"/>
      <c r="W14" s="83"/>
      <c r="X14" s="84"/>
      <c r="Y14" s="96"/>
      <c r="Z14" s="85"/>
      <c r="AA14" s="83"/>
      <c r="AB14" s="84"/>
      <c r="AC14" s="96"/>
      <c r="AD14" s="85"/>
      <c r="AE14" s="83"/>
      <c r="AF14" s="84"/>
      <c r="AG14" s="96"/>
      <c r="AH14" s="85"/>
      <c r="AI14" s="83"/>
      <c r="AJ14" s="84"/>
      <c r="AK14" s="96"/>
      <c r="AL14" s="85"/>
      <c r="AM14" s="83"/>
      <c r="AN14" s="84"/>
      <c r="AO14" s="96"/>
      <c r="AP14" s="85"/>
      <c r="AQ14" s="83"/>
      <c r="AR14" s="84"/>
      <c r="AS14" s="96"/>
      <c r="AT14" s="85"/>
      <c r="AU14" s="86"/>
      <c r="AV14" s="87"/>
      <c r="AW14" s="97"/>
      <c r="AX14" s="85"/>
      <c r="AY14" s="83"/>
      <c r="AZ14" s="84"/>
      <c r="BA14" s="96"/>
      <c r="BB14" s="85"/>
      <c r="BC14" s="83"/>
      <c r="BD14" s="84"/>
      <c r="BE14" s="96"/>
      <c r="BF14" s="85"/>
      <c r="BG14" s="89">
        <f t="shared" si="5"/>
        <v>0</v>
      </c>
      <c r="BH14" s="90">
        <f t="shared" si="6"/>
        <v>0</v>
      </c>
      <c r="BI14" s="90">
        <f t="shared" si="7"/>
        <v>0</v>
      </c>
      <c r="BJ14" s="91">
        <f t="shared" si="7"/>
        <v>0</v>
      </c>
    </row>
    <row r="15" spans="1:62" ht="21.75" thickBot="1" x14ac:dyDescent="0.3">
      <c r="A15" s="105" t="s">
        <v>33</v>
      </c>
      <c r="B15" s="106"/>
      <c r="C15" s="106"/>
      <c r="D15" s="106"/>
      <c r="E15" s="106"/>
      <c r="F15" s="106"/>
      <c r="G15" s="106"/>
      <c r="H15" s="106"/>
      <c r="I15" s="106"/>
      <c r="J15" s="107"/>
      <c r="K15" s="69">
        <f>SUBTOTAL(9,K4:K14)</f>
        <v>0</v>
      </c>
      <c r="L15" s="70">
        <f t="shared" ref="L15:BJ15" si="9">SUBTOTAL(9,L4:L14)</f>
        <v>0</v>
      </c>
      <c r="M15" s="72">
        <f t="shared" si="9"/>
        <v>0</v>
      </c>
      <c r="N15" s="71">
        <f t="shared" si="9"/>
        <v>0</v>
      </c>
      <c r="O15" s="69">
        <f t="shared" si="9"/>
        <v>0</v>
      </c>
      <c r="P15" s="70">
        <f t="shared" si="9"/>
        <v>0</v>
      </c>
      <c r="Q15" s="72">
        <f t="shared" si="9"/>
        <v>0</v>
      </c>
      <c r="R15" s="71">
        <f t="shared" si="9"/>
        <v>0</v>
      </c>
      <c r="S15" s="69">
        <f t="shared" si="9"/>
        <v>0</v>
      </c>
      <c r="T15" s="70">
        <f t="shared" si="9"/>
        <v>0</v>
      </c>
      <c r="U15" s="72">
        <f t="shared" si="9"/>
        <v>0</v>
      </c>
      <c r="V15" s="71">
        <f t="shared" si="9"/>
        <v>0</v>
      </c>
      <c r="W15" s="69">
        <f t="shared" si="9"/>
        <v>0</v>
      </c>
      <c r="X15" s="70">
        <f t="shared" si="9"/>
        <v>0</v>
      </c>
      <c r="Y15" s="72">
        <f t="shared" si="9"/>
        <v>0</v>
      </c>
      <c r="Z15" s="71">
        <f t="shared" si="9"/>
        <v>0</v>
      </c>
      <c r="AA15" s="69">
        <f t="shared" si="9"/>
        <v>0</v>
      </c>
      <c r="AB15" s="70">
        <f t="shared" si="9"/>
        <v>0</v>
      </c>
      <c r="AC15" s="72">
        <f t="shared" si="9"/>
        <v>0</v>
      </c>
      <c r="AD15" s="71">
        <f t="shared" si="9"/>
        <v>0</v>
      </c>
      <c r="AE15" s="69">
        <f t="shared" si="9"/>
        <v>0</v>
      </c>
      <c r="AF15" s="70">
        <f t="shared" si="9"/>
        <v>0</v>
      </c>
      <c r="AG15" s="72">
        <f t="shared" si="9"/>
        <v>0</v>
      </c>
      <c r="AH15" s="71">
        <f t="shared" si="9"/>
        <v>0</v>
      </c>
      <c r="AI15" s="69">
        <f t="shared" si="9"/>
        <v>0</v>
      </c>
      <c r="AJ15" s="70">
        <f t="shared" si="9"/>
        <v>0</v>
      </c>
      <c r="AK15" s="72">
        <f t="shared" si="9"/>
        <v>0</v>
      </c>
      <c r="AL15" s="71">
        <f t="shared" si="9"/>
        <v>0</v>
      </c>
      <c r="AM15" s="69">
        <f t="shared" si="9"/>
        <v>0</v>
      </c>
      <c r="AN15" s="70">
        <f t="shared" si="9"/>
        <v>0</v>
      </c>
      <c r="AO15" s="72">
        <f t="shared" si="9"/>
        <v>0</v>
      </c>
      <c r="AP15" s="71">
        <f t="shared" si="9"/>
        <v>0</v>
      </c>
      <c r="AQ15" s="69">
        <f t="shared" si="9"/>
        <v>0</v>
      </c>
      <c r="AR15" s="70">
        <f t="shared" si="9"/>
        <v>0</v>
      </c>
      <c r="AS15" s="72">
        <f t="shared" si="9"/>
        <v>0</v>
      </c>
      <c r="AT15" s="71">
        <f t="shared" si="9"/>
        <v>0</v>
      </c>
      <c r="AU15" s="74">
        <f t="shared" si="9"/>
        <v>0</v>
      </c>
      <c r="AV15" s="70">
        <f t="shared" si="9"/>
        <v>0</v>
      </c>
      <c r="AW15" s="72">
        <f t="shared" si="9"/>
        <v>0</v>
      </c>
      <c r="AX15" s="71">
        <f t="shared" si="9"/>
        <v>0</v>
      </c>
      <c r="AY15" s="69">
        <f t="shared" si="9"/>
        <v>0</v>
      </c>
      <c r="AZ15" s="70">
        <f t="shared" si="9"/>
        <v>0</v>
      </c>
      <c r="BA15" s="72">
        <f t="shared" si="9"/>
        <v>0</v>
      </c>
      <c r="BB15" s="71">
        <f t="shared" si="9"/>
        <v>0</v>
      </c>
      <c r="BC15" s="69">
        <f t="shared" si="9"/>
        <v>0</v>
      </c>
      <c r="BD15" s="70">
        <f t="shared" si="9"/>
        <v>0</v>
      </c>
      <c r="BE15" s="72">
        <f t="shared" si="9"/>
        <v>0</v>
      </c>
      <c r="BF15" s="71">
        <f t="shared" si="9"/>
        <v>0</v>
      </c>
      <c r="BG15" s="69">
        <f t="shared" si="9"/>
        <v>0</v>
      </c>
      <c r="BH15" s="70">
        <f t="shared" si="9"/>
        <v>0</v>
      </c>
      <c r="BI15" s="70">
        <f t="shared" si="9"/>
        <v>0</v>
      </c>
      <c r="BJ15" s="71">
        <f t="shared" si="9"/>
        <v>0</v>
      </c>
    </row>
  </sheetData>
  <mergeCells count="24">
    <mergeCell ref="BG2:BJ2"/>
    <mergeCell ref="A1:BJ1"/>
    <mergeCell ref="A2:A3"/>
    <mergeCell ref="C2:C3"/>
    <mergeCell ref="B2:B3"/>
    <mergeCell ref="K2:N2"/>
    <mergeCell ref="O2:R2"/>
    <mergeCell ref="D2:D3"/>
    <mergeCell ref="BC2:BF2"/>
    <mergeCell ref="AM2:AP2"/>
    <mergeCell ref="AQ2:AT2"/>
    <mergeCell ref="AU2:AX2"/>
    <mergeCell ref="AY2:BB2"/>
    <mergeCell ref="E2:E3"/>
    <mergeCell ref="F2:F3"/>
    <mergeCell ref="G2:G3"/>
    <mergeCell ref="AE2:AH2"/>
    <mergeCell ref="AI2:AL2"/>
    <mergeCell ref="J2:J3"/>
    <mergeCell ref="H2:H3"/>
    <mergeCell ref="I2:I3"/>
    <mergeCell ref="S2:V2"/>
    <mergeCell ref="W2:Z2"/>
    <mergeCell ref="AA2:AD2"/>
  </mergeCells>
  <printOptions horizontalCentered="1"/>
  <pageMargins left="0.23622047244094491" right="0.23622047244094491" top="0.19685039370078741" bottom="0.19685039370078741" header="0.31496062992125984" footer="0.31496062992125984"/>
  <pageSetup scale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rightToLeft="1" zoomScale="90" zoomScaleNormal="90" zoomScaleSheetLayoutView="100" workbookViewId="0">
      <pane xSplit="4" ySplit="3" topLeftCell="M4" activePane="bottomRight" state="frozen"/>
      <selection pane="topRight" activeCell="D1" sqref="D1"/>
      <selection pane="bottomLeft" activeCell="A4" sqref="A4"/>
      <selection pane="bottomRight" activeCell="Q22" sqref="Q22"/>
    </sheetView>
  </sheetViews>
  <sheetFormatPr defaultColWidth="8.85546875" defaultRowHeight="15.75" x14ac:dyDescent="0.25"/>
  <cols>
    <col min="1" max="1" width="8.85546875" style="10"/>
    <col min="2" max="2" width="10" style="24" customWidth="1"/>
    <col min="3" max="8" width="10.5703125" style="10" customWidth="1"/>
    <col min="9" max="9" width="14.7109375" style="11" bestFit="1" customWidth="1"/>
    <col min="10" max="10" width="21.140625" style="11" bestFit="1" customWidth="1"/>
    <col min="11" max="11" width="12.42578125" style="10" bestFit="1" customWidth="1"/>
    <col min="12" max="14" width="20.7109375" style="10" customWidth="1"/>
    <col min="15" max="15" width="17.5703125" style="10" bestFit="1" customWidth="1"/>
    <col min="16" max="16" width="17.28515625" style="10" bestFit="1" customWidth="1"/>
    <col min="17" max="17" width="28.140625" style="21" customWidth="1"/>
    <col min="18" max="18" width="19.5703125" style="12" bestFit="1" customWidth="1"/>
    <col min="19" max="19" width="15.5703125" style="12" customWidth="1"/>
    <col min="20" max="20" width="15.5703125" style="22" customWidth="1"/>
    <col min="21" max="22" width="15.5703125" style="10" customWidth="1"/>
    <col min="23" max="23" width="18.5703125" style="10" bestFit="1" customWidth="1"/>
    <col min="24" max="24" width="15.5703125" style="10" customWidth="1"/>
    <col min="25" max="25" width="19.85546875" style="1" customWidth="1"/>
    <col min="26" max="16384" width="8.85546875" style="1"/>
  </cols>
  <sheetData>
    <row r="1" spans="1:25" ht="74.25" customHeight="1" thickBot="1" x14ac:dyDescent="0.3">
      <c r="A1" s="142" t="s">
        <v>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25" ht="39.950000000000003" customHeight="1" x14ac:dyDescent="0.25">
      <c r="A2" s="143" t="s">
        <v>0</v>
      </c>
      <c r="B2" s="145" t="s">
        <v>29</v>
      </c>
      <c r="C2" s="147" t="s">
        <v>21</v>
      </c>
      <c r="D2" s="147" t="s">
        <v>22</v>
      </c>
      <c r="E2" s="149" t="s">
        <v>30</v>
      </c>
      <c r="F2" s="149" t="s">
        <v>31</v>
      </c>
      <c r="G2" s="147" t="s">
        <v>26</v>
      </c>
      <c r="H2" s="147" t="s">
        <v>25</v>
      </c>
      <c r="I2" s="150" t="s">
        <v>1</v>
      </c>
      <c r="J2" s="174" t="s">
        <v>2</v>
      </c>
      <c r="K2" s="163" t="s">
        <v>46</v>
      </c>
      <c r="L2" s="149" t="s">
        <v>56</v>
      </c>
      <c r="M2" s="176" t="s">
        <v>57</v>
      </c>
      <c r="N2" s="152" t="s">
        <v>59</v>
      </c>
      <c r="O2" s="178" t="s">
        <v>14</v>
      </c>
      <c r="P2" s="180" t="s">
        <v>15</v>
      </c>
      <c r="Q2" s="182" t="s">
        <v>53</v>
      </c>
      <c r="R2" s="158" t="s">
        <v>17</v>
      </c>
      <c r="S2" s="158" t="s">
        <v>16</v>
      </c>
      <c r="T2" s="160" t="s">
        <v>23</v>
      </c>
      <c r="U2" s="154" t="s">
        <v>18</v>
      </c>
      <c r="V2" s="169" t="s">
        <v>19</v>
      </c>
      <c r="W2" s="171" t="s">
        <v>20</v>
      </c>
      <c r="X2" s="154" t="s">
        <v>47</v>
      </c>
      <c r="Y2" s="156" t="s">
        <v>24</v>
      </c>
    </row>
    <row r="3" spans="1:25" ht="39.950000000000003" customHeight="1" thickBot="1" x14ac:dyDescent="0.3">
      <c r="A3" s="144"/>
      <c r="B3" s="146"/>
      <c r="C3" s="148"/>
      <c r="D3" s="148"/>
      <c r="E3" s="148"/>
      <c r="F3" s="148"/>
      <c r="G3" s="148"/>
      <c r="H3" s="148"/>
      <c r="I3" s="151"/>
      <c r="J3" s="175"/>
      <c r="K3" s="164"/>
      <c r="L3" s="148"/>
      <c r="M3" s="177"/>
      <c r="N3" s="153"/>
      <c r="O3" s="179"/>
      <c r="P3" s="181"/>
      <c r="Q3" s="183"/>
      <c r="R3" s="159"/>
      <c r="S3" s="159"/>
      <c r="T3" s="161"/>
      <c r="U3" s="173"/>
      <c r="V3" s="170"/>
      <c r="W3" s="172"/>
      <c r="X3" s="155"/>
      <c r="Y3" s="157"/>
    </row>
    <row r="4" spans="1:25" ht="24.95" customHeight="1" x14ac:dyDescent="0.25">
      <c r="A4" s="2">
        <v>1</v>
      </c>
      <c r="B4" s="23">
        <f>'جدول اطلاعات حقوق پرسنل'!B4</f>
        <v>0</v>
      </c>
      <c r="C4" s="23">
        <f>'جدول اطلاعات حقوق پرسنل'!C4</f>
        <v>0</v>
      </c>
      <c r="D4" s="23">
        <f>'جدول اطلاعات حقوق پرسنل'!D4</f>
        <v>0</v>
      </c>
      <c r="E4" s="23">
        <f>'جدول اطلاعات حقوق پرسنل'!E4</f>
        <v>0</v>
      </c>
      <c r="F4" s="23">
        <f>'جدول اطلاعات حقوق پرسنل'!F4</f>
        <v>0</v>
      </c>
      <c r="G4" s="23">
        <f>'جدول اطلاعات حقوق پرسنل'!G4</f>
        <v>0</v>
      </c>
      <c r="H4" s="23">
        <f>'جدول اطلاعات حقوق پرسنل'!H4</f>
        <v>0</v>
      </c>
      <c r="I4" s="126">
        <f>'جدول اطلاعات حقوق پرسنل'!I4</f>
        <v>0</v>
      </c>
      <c r="J4" s="126">
        <f>'جدول اطلاعات حقوق پرسنل'!J4</f>
        <v>0</v>
      </c>
      <c r="K4" s="99">
        <f>'جدول اطلاعات حقوق پرسنل'!BG4</f>
        <v>0</v>
      </c>
      <c r="L4" s="98">
        <f>'جدول اطلاعات حقوق پرسنل'!BH4</f>
        <v>0</v>
      </c>
      <c r="M4" s="98">
        <f>'جدول اطلاعات حقوق پرسنل'!BI4</f>
        <v>0</v>
      </c>
      <c r="N4" s="98">
        <f>'جدول اطلاعات حقوق پرسنل'!BJ4</f>
        <v>0</v>
      </c>
      <c r="O4" s="18">
        <f>IF(K4&lt;367,IF(J4*2&gt;'جدول اطلاعات حقوق دستمزد '!$P$4*3,(('جدول اطلاعات حقوق دستمزد '!$P$4*3)/366)*K4,((J4*2)/366)*K4),"تعداد روز در سال نمی تواند بیشتر 366 باشد")</f>
        <v>0</v>
      </c>
      <c r="P4" s="4">
        <f>IF(K4&lt;367,(J4/366)*K4,"تعداد روز نمی تواند بیشتر 366 روز باش")</f>
        <v>0</v>
      </c>
      <c r="Q4" s="18">
        <f>M4+O4</f>
        <v>0</v>
      </c>
      <c r="R4" s="3">
        <f>('جدول مالیات حقوق'!$E$1/12*13)/366*K4</f>
        <v>0</v>
      </c>
      <c r="S4" s="3">
        <f t="shared" ref="S4:S14" si="0">IF(Q4&gt;R4,Q4-R4,0)</f>
        <v>0</v>
      </c>
      <c r="T4" s="5">
        <f>IF(S4=0,0,(S4-VLOOKUP(S4,'جدول مالیات حقوق'!$A$1:$F$9,1))*VLOOKUP(S4,'جدول مالیات حقوق'!$A$1:$F$9,6)+VLOOKUP(S4,'جدول مالیات حقوق'!$A$1:$F$402,5))</f>
        <v>0</v>
      </c>
      <c r="U4" s="6">
        <f>N4</f>
        <v>0</v>
      </c>
      <c r="V4" s="16">
        <f>IF(T4-U4&gt;0,T4-U4,0)</f>
        <v>0</v>
      </c>
      <c r="W4" s="17">
        <f>IF(V4&gt;0,O4-V4,O4)</f>
        <v>0</v>
      </c>
      <c r="X4" s="7">
        <v>0</v>
      </c>
      <c r="Y4" s="7">
        <f>W4-X4</f>
        <v>0</v>
      </c>
    </row>
    <row r="5" spans="1:25" ht="24.95" customHeight="1" x14ac:dyDescent="0.25">
      <c r="A5" s="8">
        <v>2</v>
      </c>
      <c r="B5" s="23">
        <f>'جدول اطلاعات حقوق پرسنل'!B5</f>
        <v>0</v>
      </c>
      <c r="C5" s="23">
        <f>'جدول اطلاعات حقوق پرسنل'!C5</f>
        <v>0</v>
      </c>
      <c r="D5" s="23">
        <f>'جدول اطلاعات حقوق پرسنل'!D5</f>
        <v>0</v>
      </c>
      <c r="E5" s="23">
        <f>'جدول اطلاعات حقوق پرسنل'!E5</f>
        <v>0</v>
      </c>
      <c r="F5" s="23">
        <f>'جدول اطلاعات حقوق پرسنل'!F5</f>
        <v>0</v>
      </c>
      <c r="G5" s="23">
        <f>'جدول اطلاعات حقوق پرسنل'!G5</f>
        <v>0</v>
      </c>
      <c r="H5" s="23">
        <f>'جدول اطلاعات حقوق پرسنل'!H5</f>
        <v>0</v>
      </c>
      <c r="I5" s="126">
        <f>'جدول اطلاعات حقوق پرسنل'!I5</f>
        <v>0</v>
      </c>
      <c r="J5" s="126">
        <f>'جدول اطلاعات حقوق پرسنل'!J5</f>
        <v>0</v>
      </c>
      <c r="K5" s="99">
        <f>'جدول اطلاعات حقوق پرسنل'!BG5</f>
        <v>0</v>
      </c>
      <c r="L5" s="98">
        <f>'جدول اطلاعات حقوق پرسنل'!BH5</f>
        <v>0</v>
      </c>
      <c r="M5" s="98">
        <f>'جدول اطلاعات حقوق پرسنل'!BI5</f>
        <v>0</v>
      </c>
      <c r="N5" s="98">
        <f>'جدول اطلاعات حقوق پرسنل'!BJ5</f>
        <v>0</v>
      </c>
      <c r="O5" s="18">
        <f>IF(K5&lt;367,IF(J5*2&gt;'جدول اطلاعات حقوق دستمزد '!$P$4*3,(('جدول اطلاعات حقوق دستمزد '!$P$4*3)/366)*K5,((J5*2)/366)*K5),"تعداد روز در سال نمی تواند بیشتر 366 باشد")</f>
        <v>0</v>
      </c>
      <c r="P5" s="4">
        <f t="shared" ref="P5:P14" si="1">IF(K5&lt;367,(J5/366)*K5,"تعداد روز نمی تواند بیشتر 366 روز باش")</f>
        <v>0</v>
      </c>
      <c r="Q5" s="18">
        <f t="shared" ref="Q5:Q14" si="2">M5+O5</f>
        <v>0</v>
      </c>
      <c r="R5" s="3">
        <f>('جدول مالیات حقوق'!$E$1/12*13)/366*K5</f>
        <v>0</v>
      </c>
      <c r="S5" s="3">
        <f t="shared" si="0"/>
        <v>0</v>
      </c>
      <c r="T5" s="5">
        <f>IF(S5=0,0,(S5-VLOOKUP(S5,'جدول مالیات حقوق'!$A$1:$F$9,1))*VLOOKUP(S5,'جدول مالیات حقوق'!$A$1:$F$9,6)+VLOOKUP(S5,'جدول مالیات حقوق'!$A$1:$F$402,5))</f>
        <v>0</v>
      </c>
      <c r="U5" s="6">
        <f t="shared" ref="U5:U14" si="3">N5</f>
        <v>0</v>
      </c>
      <c r="V5" s="16">
        <f t="shared" ref="V5:V14" si="4">IF(T5-U5&gt;0,T5-U5,0)</f>
        <v>0</v>
      </c>
      <c r="W5" s="17">
        <f t="shared" ref="W5:W14" si="5">IF(V5&gt;0,O5-V5,O5)</f>
        <v>0</v>
      </c>
      <c r="X5" s="9">
        <v>0</v>
      </c>
      <c r="Y5" s="7">
        <f t="shared" ref="Y5:Y14" si="6">W5-X5</f>
        <v>0</v>
      </c>
    </row>
    <row r="6" spans="1:25" ht="24.95" customHeight="1" x14ac:dyDescent="0.25">
      <c r="A6" s="8">
        <v>3</v>
      </c>
      <c r="B6" s="23">
        <f>'جدول اطلاعات حقوق پرسنل'!B6</f>
        <v>0</v>
      </c>
      <c r="C6" s="23">
        <f>'جدول اطلاعات حقوق پرسنل'!C6</f>
        <v>0</v>
      </c>
      <c r="D6" s="23">
        <f>'جدول اطلاعات حقوق پرسنل'!D6</f>
        <v>0</v>
      </c>
      <c r="E6" s="23">
        <f>'جدول اطلاعات حقوق پرسنل'!E6</f>
        <v>0</v>
      </c>
      <c r="F6" s="23">
        <f>'جدول اطلاعات حقوق پرسنل'!F6</f>
        <v>0</v>
      </c>
      <c r="G6" s="23">
        <f>'جدول اطلاعات حقوق پرسنل'!G6</f>
        <v>0</v>
      </c>
      <c r="H6" s="23">
        <f>'جدول اطلاعات حقوق پرسنل'!H6</f>
        <v>0</v>
      </c>
      <c r="I6" s="126">
        <f>'جدول اطلاعات حقوق پرسنل'!I6</f>
        <v>0</v>
      </c>
      <c r="J6" s="126">
        <f>'جدول اطلاعات حقوق پرسنل'!J6</f>
        <v>0</v>
      </c>
      <c r="K6" s="99">
        <f>'جدول اطلاعات حقوق پرسنل'!BG6</f>
        <v>0</v>
      </c>
      <c r="L6" s="98">
        <f>'جدول اطلاعات حقوق پرسنل'!BH6</f>
        <v>0</v>
      </c>
      <c r="M6" s="98">
        <f>'جدول اطلاعات حقوق پرسنل'!BI6</f>
        <v>0</v>
      </c>
      <c r="N6" s="98">
        <f>'جدول اطلاعات حقوق پرسنل'!BJ6</f>
        <v>0</v>
      </c>
      <c r="O6" s="18">
        <f>IF(K6&lt;367,IF(J6*2&gt;'جدول اطلاعات حقوق دستمزد '!$P$4*3,(('جدول اطلاعات حقوق دستمزد '!$P$4*3)/366)*K6,((J6*2)/366)*K6),"تعداد روز در سال نمی تواند بیشتر 366 باشد")</f>
        <v>0</v>
      </c>
      <c r="P6" s="4">
        <f t="shared" si="1"/>
        <v>0</v>
      </c>
      <c r="Q6" s="18">
        <f t="shared" si="2"/>
        <v>0</v>
      </c>
      <c r="R6" s="3">
        <f>('جدول مالیات حقوق'!$E$1/12*13)/366*K6</f>
        <v>0</v>
      </c>
      <c r="S6" s="3">
        <f t="shared" si="0"/>
        <v>0</v>
      </c>
      <c r="T6" s="5">
        <f>IF(S6=0,0,(S6-VLOOKUP(S6,'جدول مالیات حقوق'!$A$1:$F$9,1))*VLOOKUP(S6,'جدول مالیات حقوق'!$A$1:$F$9,6)+VLOOKUP(S6,'جدول مالیات حقوق'!$A$1:$F$402,5))</f>
        <v>0</v>
      </c>
      <c r="U6" s="6">
        <f t="shared" si="3"/>
        <v>0</v>
      </c>
      <c r="V6" s="16">
        <f t="shared" si="4"/>
        <v>0</v>
      </c>
      <c r="W6" s="17">
        <f t="shared" si="5"/>
        <v>0</v>
      </c>
      <c r="X6" s="9">
        <v>0</v>
      </c>
      <c r="Y6" s="7">
        <f t="shared" si="6"/>
        <v>0</v>
      </c>
    </row>
    <row r="7" spans="1:25" ht="24.95" customHeight="1" x14ac:dyDescent="0.25">
      <c r="A7" s="8">
        <v>4</v>
      </c>
      <c r="B7" s="23">
        <f>'جدول اطلاعات حقوق پرسنل'!B7</f>
        <v>0</v>
      </c>
      <c r="C7" s="23">
        <f>'جدول اطلاعات حقوق پرسنل'!C7</f>
        <v>0</v>
      </c>
      <c r="D7" s="23">
        <f>'جدول اطلاعات حقوق پرسنل'!D7</f>
        <v>0</v>
      </c>
      <c r="E7" s="23">
        <f>'جدول اطلاعات حقوق پرسنل'!E7</f>
        <v>0</v>
      </c>
      <c r="F7" s="23">
        <f>'جدول اطلاعات حقوق پرسنل'!F7</f>
        <v>0</v>
      </c>
      <c r="G7" s="23">
        <f>'جدول اطلاعات حقوق پرسنل'!G7</f>
        <v>0</v>
      </c>
      <c r="H7" s="23">
        <f>'جدول اطلاعات حقوق پرسنل'!H7</f>
        <v>0</v>
      </c>
      <c r="I7" s="126">
        <f>'جدول اطلاعات حقوق پرسنل'!I7</f>
        <v>0</v>
      </c>
      <c r="J7" s="126">
        <f>'جدول اطلاعات حقوق پرسنل'!J7</f>
        <v>0</v>
      </c>
      <c r="K7" s="99">
        <f>'جدول اطلاعات حقوق پرسنل'!BG7</f>
        <v>0</v>
      </c>
      <c r="L7" s="98">
        <f>'جدول اطلاعات حقوق پرسنل'!BH7</f>
        <v>0</v>
      </c>
      <c r="M7" s="98">
        <f>'جدول اطلاعات حقوق پرسنل'!BI7</f>
        <v>0</v>
      </c>
      <c r="N7" s="98">
        <f>'جدول اطلاعات حقوق پرسنل'!BJ7</f>
        <v>0</v>
      </c>
      <c r="O7" s="18">
        <f>IF(K7&lt;367,IF(J7*2&gt;'جدول اطلاعات حقوق دستمزد '!$P$4*3,(('جدول اطلاعات حقوق دستمزد '!$P$4*3)/366)*K7,((J7*2)/366)*K7),"تعداد روز در سال نمی تواند بیشتر 366 باشد")</f>
        <v>0</v>
      </c>
      <c r="P7" s="4">
        <f t="shared" si="1"/>
        <v>0</v>
      </c>
      <c r="Q7" s="18">
        <f t="shared" si="2"/>
        <v>0</v>
      </c>
      <c r="R7" s="3">
        <f>('جدول مالیات حقوق'!$E$1/12*13)/366*K7</f>
        <v>0</v>
      </c>
      <c r="S7" s="3">
        <f t="shared" si="0"/>
        <v>0</v>
      </c>
      <c r="T7" s="5">
        <f>IF(S7=0,0,(S7-VLOOKUP(S7,'جدول مالیات حقوق'!$A$1:$F$9,1))*VLOOKUP(S7,'جدول مالیات حقوق'!$A$1:$F$9,6)+VLOOKUP(S7,'جدول مالیات حقوق'!$A$1:$F$402,5))</f>
        <v>0</v>
      </c>
      <c r="U7" s="6">
        <f t="shared" si="3"/>
        <v>0</v>
      </c>
      <c r="V7" s="16">
        <f t="shared" si="4"/>
        <v>0</v>
      </c>
      <c r="W7" s="17">
        <f t="shared" si="5"/>
        <v>0</v>
      </c>
      <c r="X7" s="9">
        <v>0</v>
      </c>
      <c r="Y7" s="7">
        <f t="shared" si="6"/>
        <v>0</v>
      </c>
    </row>
    <row r="8" spans="1:25" ht="24.95" customHeight="1" x14ac:dyDescent="0.25">
      <c r="A8" s="8">
        <v>5</v>
      </c>
      <c r="B8" s="23">
        <f>'جدول اطلاعات حقوق پرسنل'!B8</f>
        <v>0</v>
      </c>
      <c r="C8" s="23">
        <f>'جدول اطلاعات حقوق پرسنل'!C8</f>
        <v>0</v>
      </c>
      <c r="D8" s="23">
        <f>'جدول اطلاعات حقوق پرسنل'!D8</f>
        <v>0</v>
      </c>
      <c r="E8" s="23">
        <f>'جدول اطلاعات حقوق پرسنل'!E8</f>
        <v>0</v>
      </c>
      <c r="F8" s="23">
        <f>'جدول اطلاعات حقوق پرسنل'!F8</f>
        <v>0</v>
      </c>
      <c r="G8" s="23">
        <f>'جدول اطلاعات حقوق پرسنل'!G8</f>
        <v>0</v>
      </c>
      <c r="H8" s="23">
        <f>'جدول اطلاعات حقوق پرسنل'!H8</f>
        <v>0</v>
      </c>
      <c r="I8" s="126">
        <f>'جدول اطلاعات حقوق پرسنل'!I8</f>
        <v>0</v>
      </c>
      <c r="J8" s="126">
        <f>'جدول اطلاعات حقوق پرسنل'!J8</f>
        <v>0</v>
      </c>
      <c r="K8" s="99">
        <f>'جدول اطلاعات حقوق پرسنل'!BG8</f>
        <v>0</v>
      </c>
      <c r="L8" s="98">
        <f>'جدول اطلاعات حقوق پرسنل'!BH8</f>
        <v>0</v>
      </c>
      <c r="M8" s="98">
        <f>'جدول اطلاعات حقوق پرسنل'!BI8</f>
        <v>0</v>
      </c>
      <c r="N8" s="98">
        <f>'جدول اطلاعات حقوق پرسنل'!BJ8</f>
        <v>0</v>
      </c>
      <c r="O8" s="18">
        <f>IF(K8&lt;367,IF(J8*2&gt;'جدول اطلاعات حقوق دستمزد '!$P$4*3,(('جدول اطلاعات حقوق دستمزد '!$P$4*3)/366)*K8,((J8*2)/366)*K8),"تعداد روز در سال نمی تواند بیشتر 366 باشد")</f>
        <v>0</v>
      </c>
      <c r="P8" s="4">
        <f t="shared" si="1"/>
        <v>0</v>
      </c>
      <c r="Q8" s="18">
        <f t="shared" si="2"/>
        <v>0</v>
      </c>
      <c r="R8" s="3">
        <f>('جدول مالیات حقوق'!$E$1/12*13)/366*K8</f>
        <v>0</v>
      </c>
      <c r="S8" s="3">
        <f t="shared" si="0"/>
        <v>0</v>
      </c>
      <c r="T8" s="5">
        <f>IF(S8=0,0,(S8-VLOOKUP(S8,'جدول مالیات حقوق'!$A$1:$F$9,1))*VLOOKUP(S8,'جدول مالیات حقوق'!$A$1:$F$9,6)+VLOOKUP(S8,'جدول مالیات حقوق'!$A$1:$F$402,5))</f>
        <v>0</v>
      </c>
      <c r="U8" s="6">
        <f t="shared" si="3"/>
        <v>0</v>
      </c>
      <c r="V8" s="16">
        <f t="shared" si="4"/>
        <v>0</v>
      </c>
      <c r="W8" s="17">
        <f t="shared" si="5"/>
        <v>0</v>
      </c>
      <c r="X8" s="9">
        <v>0</v>
      </c>
      <c r="Y8" s="7">
        <f t="shared" si="6"/>
        <v>0</v>
      </c>
    </row>
    <row r="9" spans="1:25" ht="24.95" customHeight="1" x14ac:dyDescent="0.25">
      <c r="A9" s="8">
        <v>6</v>
      </c>
      <c r="B9" s="23">
        <f>'جدول اطلاعات حقوق پرسنل'!B9</f>
        <v>0</v>
      </c>
      <c r="C9" s="23">
        <f>'جدول اطلاعات حقوق پرسنل'!C9</f>
        <v>0</v>
      </c>
      <c r="D9" s="23">
        <f>'جدول اطلاعات حقوق پرسنل'!D9</f>
        <v>0</v>
      </c>
      <c r="E9" s="23">
        <f>'جدول اطلاعات حقوق پرسنل'!E9</f>
        <v>0</v>
      </c>
      <c r="F9" s="23">
        <f>'جدول اطلاعات حقوق پرسنل'!F9</f>
        <v>0</v>
      </c>
      <c r="G9" s="23">
        <f>'جدول اطلاعات حقوق پرسنل'!G9</f>
        <v>0</v>
      </c>
      <c r="H9" s="23">
        <f>'جدول اطلاعات حقوق پرسنل'!H9</f>
        <v>0</v>
      </c>
      <c r="I9" s="126">
        <f>'جدول اطلاعات حقوق پرسنل'!I9</f>
        <v>0</v>
      </c>
      <c r="J9" s="126">
        <f>'جدول اطلاعات حقوق پرسنل'!J9</f>
        <v>0</v>
      </c>
      <c r="K9" s="99">
        <f>'جدول اطلاعات حقوق پرسنل'!BG9</f>
        <v>0</v>
      </c>
      <c r="L9" s="98">
        <f>'جدول اطلاعات حقوق پرسنل'!BH9</f>
        <v>0</v>
      </c>
      <c r="M9" s="98">
        <f>'جدول اطلاعات حقوق پرسنل'!BI9</f>
        <v>0</v>
      </c>
      <c r="N9" s="98">
        <f>'جدول اطلاعات حقوق پرسنل'!BJ9</f>
        <v>0</v>
      </c>
      <c r="O9" s="18">
        <f>IF(K9&lt;367,IF(J9*2&gt;'جدول اطلاعات حقوق دستمزد '!$P$4*3,(('جدول اطلاعات حقوق دستمزد '!$P$4*3)/366)*K9,((J9*2)/366)*K9),"تعداد روز در سال نمی تواند بیشتر 366 باشد")</f>
        <v>0</v>
      </c>
      <c r="P9" s="4">
        <f t="shared" si="1"/>
        <v>0</v>
      </c>
      <c r="Q9" s="18">
        <f t="shared" si="2"/>
        <v>0</v>
      </c>
      <c r="R9" s="3">
        <f>('جدول مالیات حقوق'!$E$1/12*13)/366*K9</f>
        <v>0</v>
      </c>
      <c r="S9" s="3">
        <f t="shared" si="0"/>
        <v>0</v>
      </c>
      <c r="T9" s="5">
        <f>IF(S9=0,0,(S9-VLOOKUP(S9,'جدول مالیات حقوق'!$A$1:$F$9,1))*VLOOKUP(S9,'جدول مالیات حقوق'!$A$1:$F$9,6)+VLOOKUP(S9,'جدول مالیات حقوق'!$A$1:$F$402,5))</f>
        <v>0</v>
      </c>
      <c r="U9" s="6">
        <f t="shared" si="3"/>
        <v>0</v>
      </c>
      <c r="V9" s="16">
        <f t="shared" si="4"/>
        <v>0</v>
      </c>
      <c r="W9" s="17">
        <f t="shared" si="5"/>
        <v>0</v>
      </c>
      <c r="X9" s="9">
        <v>0</v>
      </c>
      <c r="Y9" s="7">
        <f t="shared" si="6"/>
        <v>0</v>
      </c>
    </row>
    <row r="10" spans="1:25" ht="24.95" customHeight="1" x14ac:dyDescent="0.25">
      <c r="A10" s="8">
        <v>7</v>
      </c>
      <c r="B10" s="23">
        <f>'جدول اطلاعات حقوق پرسنل'!B10</f>
        <v>0</v>
      </c>
      <c r="C10" s="23">
        <f>'جدول اطلاعات حقوق پرسنل'!C10</f>
        <v>0</v>
      </c>
      <c r="D10" s="23">
        <f>'جدول اطلاعات حقوق پرسنل'!D10</f>
        <v>0</v>
      </c>
      <c r="E10" s="23">
        <f>'جدول اطلاعات حقوق پرسنل'!E10</f>
        <v>0</v>
      </c>
      <c r="F10" s="23">
        <f>'جدول اطلاعات حقوق پرسنل'!F10</f>
        <v>0</v>
      </c>
      <c r="G10" s="23">
        <f>'جدول اطلاعات حقوق پرسنل'!G10</f>
        <v>0</v>
      </c>
      <c r="H10" s="23">
        <f>'جدول اطلاعات حقوق پرسنل'!H10</f>
        <v>0</v>
      </c>
      <c r="I10" s="126">
        <f>'جدول اطلاعات حقوق پرسنل'!I10</f>
        <v>0</v>
      </c>
      <c r="J10" s="126">
        <f>'جدول اطلاعات حقوق پرسنل'!J10</f>
        <v>0</v>
      </c>
      <c r="K10" s="99">
        <f>'جدول اطلاعات حقوق پرسنل'!BG10</f>
        <v>0</v>
      </c>
      <c r="L10" s="98">
        <f>'جدول اطلاعات حقوق پرسنل'!BH10</f>
        <v>0</v>
      </c>
      <c r="M10" s="98">
        <f>'جدول اطلاعات حقوق پرسنل'!BI10</f>
        <v>0</v>
      </c>
      <c r="N10" s="98">
        <f>'جدول اطلاعات حقوق پرسنل'!BJ10</f>
        <v>0</v>
      </c>
      <c r="O10" s="18">
        <f>IF(K10&lt;367,IF(J10*2&gt;'جدول اطلاعات حقوق دستمزد '!$P$4*3,(('جدول اطلاعات حقوق دستمزد '!$P$4*3)/366)*K10,((J10*2)/366)*K10),"تعداد روز در سال نمی تواند بیشتر 366 باشد")</f>
        <v>0</v>
      </c>
      <c r="P10" s="4">
        <f t="shared" si="1"/>
        <v>0</v>
      </c>
      <c r="Q10" s="18">
        <f t="shared" si="2"/>
        <v>0</v>
      </c>
      <c r="R10" s="3">
        <f>('جدول مالیات حقوق'!$E$1/12*13)/366*K10</f>
        <v>0</v>
      </c>
      <c r="S10" s="3">
        <f t="shared" si="0"/>
        <v>0</v>
      </c>
      <c r="T10" s="5">
        <f>IF(S10=0,0,(S10-VLOOKUP(S10,'جدول مالیات حقوق'!$A$1:$F$9,1))*VLOOKUP(S10,'جدول مالیات حقوق'!$A$1:$F$9,6)+VLOOKUP(S10,'جدول مالیات حقوق'!$A$1:$F$402,5))</f>
        <v>0</v>
      </c>
      <c r="U10" s="6">
        <f t="shared" si="3"/>
        <v>0</v>
      </c>
      <c r="V10" s="16">
        <f t="shared" si="4"/>
        <v>0</v>
      </c>
      <c r="W10" s="17">
        <f t="shared" si="5"/>
        <v>0</v>
      </c>
      <c r="X10" s="9">
        <v>0</v>
      </c>
      <c r="Y10" s="7">
        <f t="shared" si="6"/>
        <v>0</v>
      </c>
    </row>
    <row r="11" spans="1:25" ht="24.95" customHeight="1" x14ac:dyDescent="0.25">
      <c r="A11" s="8">
        <v>8</v>
      </c>
      <c r="B11" s="23">
        <f>'جدول اطلاعات حقوق پرسنل'!B11</f>
        <v>0</v>
      </c>
      <c r="C11" s="23">
        <f>'جدول اطلاعات حقوق پرسنل'!C11</f>
        <v>0</v>
      </c>
      <c r="D11" s="23">
        <f>'جدول اطلاعات حقوق پرسنل'!D11</f>
        <v>0</v>
      </c>
      <c r="E11" s="23">
        <f>'جدول اطلاعات حقوق پرسنل'!E11</f>
        <v>0</v>
      </c>
      <c r="F11" s="23">
        <f>'جدول اطلاعات حقوق پرسنل'!F11</f>
        <v>0</v>
      </c>
      <c r="G11" s="23">
        <f>'جدول اطلاعات حقوق پرسنل'!G11</f>
        <v>0</v>
      </c>
      <c r="H11" s="23">
        <f>'جدول اطلاعات حقوق پرسنل'!H11</f>
        <v>0</v>
      </c>
      <c r="I11" s="126">
        <f>'جدول اطلاعات حقوق پرسنل'!I11</f>
        <v>0</v>
      </c>
      <c r="J11" s="126">
        <f>'جدول اطلاعات حقوق پرسنل'!J11</f>
        <v>0</v>
      </c>
      <c r="K11" s="99">
        <f>'جدول اطلاعات حقوق پرسنل'!BG11</f>
        <v>0</v>
      </c>
      <c r="L11" s="98">
        <f>'جدول اطلاعات حقوق پرسنل'!BH11</f>
        <v>0</v>
      </c>
      <c r="M11" s="98">
        <f>'جدول اطلاعات حقوق پرسنل'!BI11</f>
        <v>0</v>
      </c>
      <c r="N11" s="98">
        <f>'جدول اطلاعات حقوق پرسنل'!BJ11</f>
        <v>0</v>
      </c>
      <c r="O11" s="18">
        <f>IF(K11&lt;367,IF(J11*2&gt;'جدول اطلاعات حقوق دستمزد '!$P$4*3,(('جدول اطلاعات حقوق دستمزد '!$P$4*3)/366)*K11,((J11*2)/366)*K11),"تعداد روز در سال نمی تواند بیشتر 366 باشد")</f>
        <v>0</v>
      </c>
      <c r="P11" s="4">
        <f t="shared" si="1"/>
        <v>0</v>
      </c>
      <c r="Q11" s="18">
        <f t="shared" si="2"/>
        <v>0</v>
      </c>
      <c r="R11" s="3">
        <f>('جدول مالیات حقوق'!$E$1/12*13)/366*K11</f>
        <v>0</v>
      </c>
      <c r="S11" s="3">
        <f t="shared" si="0"/>
        <v>0</v>
      </c>
      <c r="T11" s="5">
        <f>IF(S11=0,0,(S11-VLOOKUP(S11,'جدول مالیات حقوق'!$A$1:$F$9,1))*VLOOKUP(S11,'جدول مالیات حقوق'!$A$1:$F$9,6)+VLOOKUP(S11,'جدول مالیات حقوق'!$A$1:$F$402,5))</f>
        <v>0</v>
      </c>
      <c r="U11" s="6">
        <f t="shared" si="3"/>
        <v>0</v>
      </c>
      <c r="V11" s="16">
        <f t="shared" si="4"/>
        <v>0</v>
      </c>
      <c r="W11" s="17">
        <f t="shared" si="5"/>
        <v>0</v>
      </c>
      <c r="X11" s="9">
        <v>0</v>
      </c>
      <c r="Y11" s="7">
        <f t="shared" si="6"/>
        <v>0</v>
      </c>
    </row>
    <row r="12" spans="1:25" ht="24.95" customHeight="1" x14ac:dyDescent="0.25">
      <c r="A12" s="8">
        <v>9</v>
      </c>
      <c r="B12" s="23">
        <f>'جدول اطلاعات حقوق پرسنل'!B12</f>
        <v>0</v>
      </c>
      <c r="C12" s="23">
        <f>'جدول اطلاعات حقوق پرسنل'!C12</f>
        <v>0</v>
      </c>
      <c r="D12" s="23">
        <f>'جدول اطلاعات حقوق پرسنل'!D12</f>
        <v>0</v>
      </c>
      <c r="E12" s="23">
        <f>'جدول اطلاعات حقوق پرسنل'!E12</f>
        <v>0</v>
      </c>
      <c r="F12" s="23">
        <f>'جدول اطلاعات حقوق پرسنل'!F12</f>
        <v>0</v>
      </c>
      <c r="G12" s="23">
        <f>'جدول اطلاعات حقوق پرسنل'!G12</f>
        <v>0</v>
      </c>
      <c r="H12" s="23">
        <f>'جدول اطلاعات حقوق پرسنل'!H12</f>
        <v>0</v>
      </c>
      <c r="I12" s="126">
        <f>'جدول اطلاعات حقوق پرسنل'!I12</f>
        <v>0</v>
      </c>
      <c r="J12" s="126">
        <f>'جدول اطلاعات حقوق پرسنل'!J12</f>
        <v>0</v>
      </c>
      <c r="K12" s="99">
        <f>'جدول اطلاعات حقوق پرسنل'!BG12</f>
        <v>0</v>
      </c>
      <c r="L12" s="98">
        <f>'جدول اطلاعات حقوق پرسنل'!BH12</f>
        <v>0</v>
      </c>
      <c r="M12" s="98">
        <f>'جدول اطلاعات حقوق پرسنل'!BI12</f>
        <v>0</v>
      </c>
      <c r="N12" s="98">
        <f>'جدول اطلاعات حقوق پرسنل'!BJ12</f>
        <v>0</v>
      </c>
      <c r="O12" s="18">
        <f>IF(K12&lt;367,IF(J12*2&gt;'جدول اطلاعات حقوق دستمزد '!$P$4*3,(('جدول اطلاعات حقوق دستمزد '!$P$4*3)/366)*K12,((J12*2)/366)*K12),"تعداد روز در سال نمی تواند بیشتر 366 باشد")</f>
        <v>0</v>
      </c>
      <c r="P12" s="4">
        <f t="shared" si="1"/>
        <v>0</v>
      </c>
      <c r="Q12" s="18">
        <f t="shared" si="2"/>
        <v>0</v>
      </c>
      <c r="R12" s="3">
        <f>('جدول مالیات حقوق'!$E$1/12*13)/366*K12</f>
        <v>0</v>
      </c>
      <c r="S12" s="3">
        <f t="shared" si="0"/>
        <v>0</v>
      </c>
      <c r="T12" s="5">
        <f>IF(S12=0,0,(S12-VLOOKUP(S12,'جدول مالیات حقوق'!$A$1:$F$9,1))*VLOOKUP(S12,'جدول مالیات حقوق'!$A$1:$F$9,6)+VLOOKUP(S12,'جدول مالیات حقوق'!$A$1:$F$402,5))</f>
        <v>0</v>
      </c>
      <c r="U12" s="6">
        <f t="shared" si="3"/>
        <v>0</v>
      </c>
      <c r="V12" s="16">
        <f t="shared" si="4"/>
        <v>0</v>
      </c>
      <c r="W12" s="17">
        <f t="shared" si="5"/>
        <v>0</v>
      </c>
      <c r="X12" s="9">
        <v>0</v>
      </c>
      <c r="Y12" s="7">
        <f t="shared" si="6"/>
        <v>0</v>
      </c>
    </row>
    <row r="13" spans="1:25" ht="24.95" customHeight="1" x14ac:dyDescent="0.25">
      <c r="A13" s="8">
        <v>10</v>
      </c>
      <c r="B13" s="23">
        <f>'جدول اطلاعات حقوق پرسنل'!B13</f>
        <v>0</v>
      </c>
      <c r="C13" s="23">
        <f>'جدول اطلاعات حقوق پرسنل'!C13</f>
        <v>0</v>
      </c>
      <c r="D13" s="23">
        <f>'جدول اطلاعات حقوق پرسنل'!D13</f>
        <v>0</v>
      </c>
      <c r="E13" s="23">
        <f>'جدول اطلاعات حقوق پرسنل'!E13</f>
        <v>0</v>
      </c>
      <c r="F13" s="23">
        <f>'جدول اطلاعات حقوق پرسنل'!F13</f>
        <v>0</v>
      </c>
      <c r="G13" s="23">
        <f>'جدول اطلاعات حقوق پرسنل'!G13</f>
        <v>0</v>
      </c>
      <c r="H13" s="23">
        <f>'جدول اطلاعات حقوق پرسنل'!H13</f>
        <v>0</v>
      </c>
      <c r="I13" s="126">
        <f>'جدول اطلاعات حقوق پرسنل'!I13</f>
        <v>0</v>
      </c>
      <c r="J13" s="126">
        <f>'جدول اطلاعات حقوق پرسنل'!J13</f>
        <v>0</v>
      </c>
      <c r="K13" s="99">
        <f>'جدول اطلاعات حقوق پرسنل'!BG13</f>
        <v>0</v>
      </c>
      <c r="L13" s="98">
        <f>'جدول اطلاعات حقوق پرسنل'!BH13</f>
        <v>0</v>
      </c>
      <c r="M13" s="98">
        <f>'جدول اطلاعات حقوق پرسنل'!BI13</f>
        <v>0</v>
      </c>
      <c r="N13" s="98">
        <f>'جدول اطلاعات حقوق پرسنل'!BJ13</f>
        <v>0</v>
      </c>
      <c r="O13" s="18">
        <f>IF(K13&lt;367,IF(J13*2&gt;'جدول اطلاعات حقوق دستمزد '!$P$4*3,(('جدول اطلاعات حقوق دستمزد '!$P$4*3)/366)*K13,((J13*2)/366)*K13),"تعداد روز در سال نمی تواند بیشتر 366 باشد")</f>
        <v>0</v>
      </c>
      <c r="P13" s="4">
        <f t="shared" si="1"/>
        <v>0</v>
      </c>
      <c r="Q13" s="18">
        <f t="shared" si="2"/>
        <v>0</v>
      </c>
      <c r="R13" s="3">
        <f>('جدول مالیات حقوق'!$E$1/12*13)/366*K13</f>
        <v>0</v>
      </c>
      <c r="S13" s="3">
        <f t="shared" si="0"/>
        <v>0</v>
      </c>
      <c r="T13" s="5">
        <f>IF(S13=0,0,(S13-VLOOKUP(S13,'جدول مالیات حقوق'!$A$1:$F$9,1))*VLOOKUP(S13,'جدول مالیات حقوق'!$A$1:$F$9,6)+VLOOKUP(S13,'جدول مالیات حقوق'!$A$1:$F$402,5))</f>
        <v>0</v>
      </c>
      <c r="U13" s="6">
        <f t="shared" si="3"/>
        <v>0</v>
      </c>
      <c r="V13" s="16">
        <f t="shared" si="4"/>
        <v>0</v>
      </c>
      <c r="W13" s="17">
        <f t="shared" si="5"/>
        <v>0</v>
      </c>
      <c r="X13" s="9">
        <v>0</v>
      </c>
      <c r="Y13" s="7">
        <f t="shared" si="6"/>
        <v>0</v>
      </c>
    </row>
    <row r="14" spans="1:25" ht="24.95" customHeight="1" thickBot="1" x14ac:dyDescent="0.3">
      <c r="A14" s="8">
        <v>11</v>
      </c>
      <c r="B14" s="23">
        <f>'جدول اطلاعات حقوق پرسنل'!B14</f>
        <v>0</v>
      </c>
      <c r="C14" s="23">
        <f>'جدول اطلاعات حقوق پرسنل'!C14</f>
        <v>0</v>
      </c>
      <c r="D14" s="23">
        <f>'جدول اطلاعات حقوق پرسنل'!D14</f>
        <v>0</v>
      </c>
      <c r="E14" s="23">
        <f>'جدول اطلاعات حقوق پرسنل'!E14</f>
        <v>0</v>
      </c>
      <c r="F14" s="23">
        <f>'جدول اطلاعات حقوق پرسنل'!F14</f>
        <v>0</v>
      </c>
      <c r="G14" s="23">
        <f>'جدول اطلاعات حقوق پرسنل'!G14</f>
        <v>0</v>
      </c>
      <c r="H14" s="23">
        <f>'جدول اطلاعات حقوق پرسنل'!H14</f>
        <v>0</v>
      </c>
      <c r="I14" s="126">
        <f>'جدول اطلاعات حقوق پرسنل'!I14</f>
        <v>0</v>
      </c>
      <c r="J14" s="126">
        <f>'جدول اطلاعات حقوق پرسنل'!J14</f>
        <v>0</v>
      </c>
      <c r="K14" s="99">
        <f>'جدول اطلاعات حقوق پرسنل'!BG14</f>
        <v>0</v>
      </c>
      <c r="L14" s="98">
        <f>'جدول اطلاعات حقوق پرسنل'!BH14</f>
        <v>0</v>
      </c>
      <c r="M14" s="98">
        <f>'جدول اطلاعات حقوق پرسنل'!BI14</f>
        <v>0</v>
      </c>
      <c r="N14" s="98">
        <f>'جدول اطلاعات حقوق پرسنل'!BJ14</f>
        <v>0</v>
      </c>
      <c r="O14" s="18">
        <f>IF(K14&lt;367,IF(J14*2&gt;'جدول اطلاعات حقوق دستمزد '!$P$4*3,(('جدول اطلاعات حقوق دستمزد '!$P$4*3)/366)*K14,((J14*2)/366)*K14),"تعداد روز در سال نمی تواند بیشتر 366 باشد")</f>
        <v>0</v>
      </c>
      <c r="P14" s="4">
        <f t="shared" si="1"/>
        <v>0</v>
      </c>
      <c r="Q14" s="18">
        <f t="shared" si="2"/>
        <v>0</v>
      </c>
      <c r="R14" s="3">
        <f>('جدول مالیات حقوق'!$E$1/12*13)/366*K14</f>
        <v>0</v>
      </c>
      <c r="S14" s="3">
        <f t="shared" si="0"/>
        <v>0</v>
      </c>
      <c r="T14" s="5">
        <f>IF(S14=0,0,(S14-VLOOKUP(S14,'جدول مالیات حقوق'!$A$1:$F$9,1))*VLOOKUP(S14,'جدول مالیات حقوق'!$A$1:$F$9,6)+VLOOKUP(S14,'جدول مالیات حقوق'!$A$1:$F$402,5))</f>
        <v>0</v>
      </c>
      <c r="U14" s="6">
        <f t="shared" si="3"/>
        <v>0</v>
      </c>
      <c r="V14" s="16">
        <f t="shared" si="4"/>
        <v>0</v>
      </c>
      <c r="W14" s="17">
        <f t="shared" si="5"/>
        <v>0</v>
      </c>
      <c r="X14" s="9">
        <v>0</v>
      </c>
      <c r="Y14" s="7">
        <f t="shared" si="6"/>
        <v>0</v>
      </c>
    </row>
    <row r="15" spans="1:25" ht="21.75" thickBot="1" x14ac:dyDescent="0.3">
      <c r="A15" s="165" t="s">
        <v>33</v>
      </c>
      <c r="B15" s="166"/>
      <c r="C15" s="166"/>
      <c r="D15" s="166"/>
      <c r="E15" s="166"/>
      <c r="F15" s="166"/>
      <c r="G15" s="166"/>
      <c r="H15" s="167"/>
      <c r="I15" s="124">
        <f>SUBTOTAL(9,I4:I14)</f>
        <v>0</v>
      </c>
      <c r="J15" s="125">
        <f t="shared" ref="J15:Y15" si="7">SUBTOTAL(9,J4:J14)</f>
        <v>0</v>
      </c>
      <c r="K15" s="100">
        <f>SUBTOTAL(9,K4:K14)</f>
        <v>0</v>
      </c>
      <c r="L15" s="25">
        <f t="shared" si="7"/>
        <v>0</v>
      </c>
      <c r="M15" s="92">
        <f t="shared" si="7"/>
        <v>0</v>
      </c>
      <c r="N15" s="101">
        <f t="shared" si="7"/>
        <v>0</v>
      </c>
      <c r="O15" s="92">
        <f t="shared" si="7"/>
        <v>0</v>
      </c>
      <c r="P15" s="28">
        <f t="shared" si="7"/>
        <v>0</v>
      </c>
      <c r="Q15" s="19">
        <f t="shared" si="7"/>
        <v>0</v>
      </c>
      <c r="R15" s="20">
        <f t="shared" si="7"/>
        <v>0</v>
      </c>
      <c r="S15" s="20">
        <f t="shared" si="7"/>
        <v>0</v>
      </c>
      <c r="T15" s="20">
        <f t="shared" si="7"/>
        <v>0</v>
      </c>
      <c r="U15" s="25">
        <f t="shared" si="7"/>
        <v>0</v>
      </c>
      <c r="V15" s="26">
        <f t="shared" si="7"/>
        <v>0</v>
      </c>
      <c r="W15" s="27">
        <f t="shared" si="7"/>
        <v>0</v>
      </c>
      <c r="X15" s="25">
        <f t="shared" si="7"/>
        <v>0</v>
      </c>
      <c r="Y15" s="28">
        <f t="shared" si="7"/>
        <v>0</v>
      </c>
    </row>
    <row r="18" spans="8:16" x14ac:dyDescent="0.25">
      <c r="H18" s="162"/>
      <c r="I18" s="162"/>
      <c r="J18" s="168"/>
      <c r="P18" s="11"/>
    </row>
    <row r="19" spans="8:16" x14ac:dyDescent="0.25">
      <c r="H19" s="162"/>
      <c r="I19" s="162"/>
      <c r="J19" s="168"/>
      <c r="P19" s="11"/>
    </row>
    <row r="20" spans="8:16" x14ac:dyDescent="0.25">
      <c r="P20" s="121"/>
    </row>
    <row r="21" spans="8:16" x14ac:dyDescent="0.25">
      <c r="H21" s="162"/>
      <c r="I21" s="162"/>
      <c r="J21" s="162"/>
    </row>
    <row r="22" spans="8:16" x14ac:dyDescent="0.25">
      <c r="H22" s="162"/>
      <c r="I22" s="162"/>
      <c r="J22" s="162"/>
      <c r="M22" s="12"/>
      <c r="N22" s="12"/>
      <c r="P22" s="13"/>
    </row>
    <row r="23" spans="8:16" x14ac:dyDescent="0.25">
      <c r="M23" s="11"/>
      <c r="N23" s="11"/>
    </row>
    <row r="27" spans="8:16" x14ac:dyDescent="0.25">
      <c r="P27" s="14"/>
    </row>
    <row r="31" spans="8:16" x14ac:dyDescent="0.25">
      <c r="P31" s="14"/>
    </row>
    <row r="32" spans="8:16" x14ac:dyDescent="0.25">
      <c r="P32" s="15"/>
    </row>
    <row r="33" spans="13:16" x14ac:dyDescent="0.25">
      <c r="M33" s="15"/>
      <c r="N33" s="15"/>
      <c r="P33" s="15"/>
    </row>
    <row r="36" spans="13:16" x14ac:dyDescent="0.25">
      <c r="P36" s="15"/>
    </row>
  </sheetData>
  <autoFilter ref="A2:Y13"/>
  <mergeCells count="30">
    <mergeCell ref="V2:V3"/>
    <mergeCell ref="W2:W3"/>
    <mergeCell ref="U2:U3"/>
    <mergeCell ref="J2:J3"/>
    <mergeCell ref="M2:M3"/>
    <mergeCell ref="O2:O3"/>
    <mergeCell ref="P2:P3"/>
    <mergeCell ref="Q2:Q3"/>
    <mergeCell ref="H21:J22"/>
    <mergeCell ref="K2:K3"/>
    <mergeCell ref="L2:L3"/>
    <mergeCell ref="A15:H15"/>
    <mergeCell ref="H18:I19"/>
    <mergeCell ref="J18:J19"/>
    <mergeCell ref="A1:Y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X2:X3"/>
    <mergeCell ref="Y2:Y3"/>
    <mergeCell ref="R2:R3"/>
    <mergeCell ref="S2:S3"/>
    <mergeCell ref="T2:T3"/>
  </mergeCells>
  <printOptions horizontalCentered="1"/>
  <pageMargins left="0.23622047244094491" right="0.23622047244094491" top="0.19685039370078741" bottom="0.19685039370078741" header="0.31496062992125984" footer="0.31496062992125984"/>
  <pageSetup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جدول اطلاعات حقوق دستمزد </vt:lpstr>
      <vt:lpstr>جدول مالیات حقوق</vt:lpstr>
      <vt:lpstr>جدول اطلاعات حقوق پرسنل</vt:lpstr>
      <vt:lpstr>مالیات عیدی سال 1403 </vt:lpstr>
      <vt:lpstr>'جدول مالیات حقوق'!mabna</vt:lpstr>
      <vt:lpstr>'جدول اطلاعات حقوق پرسنل'!Print_Titles</vt:lpstr>
      <vt:lpstr>'مالیات عیدی سال 1403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2025-02-22T12:55:16Z</dcterms:modified>
</cp:coreProperties>
</file>